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20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'20.03.2024'!$A$4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28" i="1" l="1"/>
  <c r="BX24" i="1"/>
  <c r="BX17" i="1"/>
  <c r="A27" i="1"/>
  <c r="C27" i="1"/>
  <c r="A26" i="1"/>
  <c r="C26" i="1"/>
  <c r="A23" i="1"/>
  <c r="C23" i="1"/>
  <c r="A22" i="1"/>
  <c r="C22" i="1"/>
  <c r="A21" i="1"/>
  <c r="C21" i="1"/>
  <c r="A20" i="1"/>
  <c r="C20" i="1"/>
  <c r="A19" i="1"/>
  <c r="C19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<sst xmlns="http://schemas.openxmlformats.org/spreadsheetml/2006/main" count="165" uniqueCount="147">
  <si>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</si>
  <si>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</si>
  <si>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</si>
  <si>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</si>
  <si>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</si>
  <si>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</si>
  <si>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</si>
  <si>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</si>
  <si>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</si>
  <si>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</si>
  <si>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</si>
  <si>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</si>
  <si>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</si>
  <si>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</si>
  <si>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</si>
  <si>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</si>
  <si>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</si>
  <si>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</si>
  <si>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</si>
  <si>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</si>
  <si>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</si>
  <si>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</si>
  <si>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</si>
  <si>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</si>
  <si>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</si>
  <si>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</si>
  <si>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</si>
  <si>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</si>
  <si>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</si>
  <si>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</si>
  <si>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</si>
  <si>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</si>
  <si>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</si>
  <si>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</si>
  <si>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</si>
  <si>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</si>
  <si>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</si>
  <si>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</si>
  <si>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</si>
  <si>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</si>
  <si>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</si>
  <si>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</si>
  <si>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</si>
  <si>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</si>
  <si>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</si>
  <si>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</si>
  <si>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</si>
  <si>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</si>
  <si>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</si>
  <si>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</si>
  <si>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</si>
  <si>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</si>
  <si>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</si>
  <si>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</si>
  <si>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</si>
  <si>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</si>
  <si>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</si>
  <si>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</si>
  <si>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</si>
  <si>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</si>
  <si>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</si>
  <si>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</si>
  <si>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</si>
  <si>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</si>
  <si>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</si>
  <si>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</si>
  <si>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</si>
  <si>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</si>
  <si>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</si>
  <si>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</si>
  <si>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</si>
  <si>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</si>
  <si>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</si>
  <si>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</si>
  <si>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</si>
  <si>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</si>
  <si>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</si>
  <si>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</si>
  <si>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</si>
  <si>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</si>
  <si>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</si>
  <si>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</si>
  <si>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</si>
  <si>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</si>
  <si>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</si>
  <si>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без физ.норм</t>
  </si>
  <si>
    <t>Завтрак</t>
  </si>
  <si>
    <t>Каша молочная ассорти (пшенично-кукурузная) с маслом сливочным</t>
  </si>
  <si>
    <t>Масло сливочное</t>
  </si>
  <si>
    <t>Сыр (порциями)</t>
  </si>
  <si>
    <t>Батон</t>
  </si>
  <si>
    <t>Чай с лимоном</t>
  </si>
  <si>
    <t>Итого за 'Завтрак'</t>
  </si>
  <si>
    <t>Компот из смородины</t>
  </si>
  <si>
    <t>Хлеб пшеничный</t>
  </si>
  <si>
    <t>Хлеб ржаной</t>
  </si>
  <si>
    <t>Итого за ''</t>
  </si>
  <si>
    <t xml:space="preserve">Полдник </t>
  </si>
  <si>
    <t>Булочка Российская</t>
  </si>
  <si>
    <t>Молоко кипяченое</t>
  </si>
  <si>
    <t>Итого за 'Полдник '</t>
  </si>
  <si>
    <t>Итого за день</t>
  </si>
  <si>
    <t>20.03.2024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</si>
  <si>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</si>
  <si>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</si>
  <si>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</si>
  <si>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</si>
  <si>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</si>
  <si>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</si>
  <si>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</si>
  <si>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</si>
  <si>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</si>
  <si>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</si>
  <si>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</si>
  <si>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</si>
  <si>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</si>
  <si>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</si>
  <si>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</si>
  <si>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</si>
  <si>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</si>
  <si>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</si>
  <si>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</si>
  <si>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</si>
  <si>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</si>
  <si>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</si>
  <si>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</si>
  <si>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</si>
  <si>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</si>
  <si>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</si>
  <si>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</si>
  <si>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</si>
  <si>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</si>
  <si>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</si>
  <si>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</si>
  <si>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20/4</t>
  </si>
  <si>
    <t>4/13</t>
  </si>
  <si>
    <t>29/10</t>
  </si>
  <si>
    <t>11/12</t>
  </si>
  <si>
    <t>38/10</t>
  </si>
  <si>
    <t>Каша  ассорти (пшенично-кукурузная)</t>
  </si>
  <si>
    <t xml:space="preserve">Сыр </t>
  </si>
  <si>
    <t xml:space="preserve">Запеканка капустная </t>
  </si>
  <si>
    <t xml:space="preserve">Рассольник </t>
  </si>
  <si>
    <t>составил диспетьчер</t>
  </si>
  <si>
    <t>О.Д.Гейн</t>
  </si>
  <si>
    <t>Обед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</si>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</sst>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5"/>
  <sheetViews>
    <sheetView tabSelected="1" zoomScaleNormal="100" workbookViewId="0">
      <selection activeCell="B17" sqref="B17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9.570312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45371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"20/4"</f>
        <v>20/4</v>
      </c>
      <c r="B11" s="82" t="s">
        <v>139</v>
      </c>
      <c r="C11" s="24" t="str">
        <f>"200"</f>
        <v>200</v>
      </c>
      <c r="D11" s="24">
        <v>242.84819199999998</v>
      </c>
      <c r="E11" s="23">
        <v>4.5199999999999996</v>
      </c>
      <c r="F11" s="23">
        <v>0.11</v>
      </c>
      <c r="G11" s="23">
        <v>0</v>
      </c>
      <c r="H11" s="23">
        <v>0</v>
      </c>
      <c r="I11" s="23">
        <v>9.43</v>
      </c>
      <c r="J11" s="23">
        <v>28.04</v>
      </c>
      <c r="K11" s="23">
        <v>1.38</v>
      </c>
      <c r="L11" s="23">
        <v>0</v>
      </c>
      <c r="M11" s="23">
        <v>0</v>
      </c>
      <c r="N11" s="23">
        <v>0.1</v>
      </c>
      <c r="O11" s="23">
        <v>1.63</v>
      </c>
      <c r="P11" s="23">
        <v>249.1</v>
      </c>
      <c r="Q11" s="23">
        <v>189.7</v>
      </c>
      <c r="R11" s="23">
        <v>117.52</v>
      </c>
      <c r="S11" s="23">
        <v>31.96</v>
      </c>
      <c r="T11" s="23">
        <v>142.69999999999999</v>
      </c>
      <c r="U11" s="23">
        <v>0.76</v>
      </c>
      <c r="V11" s="23">
        <v>24.24</v>
      </c>
      <c r="W11" s="23">
        <v>22.56</v>
      </c>
      <c r="X11" s="23">
        <v>45.39</v>
      </c>
      <c r="Y11" s="23">
        <v>0.38</v>
      </c>
      <c r="Z11" s="23">
        <v>0.1</v>
      </c>
      <c r="AA11" s="23">
        <v>0.14000000000000001</v>
      </c>
      <c r="AB11" s="23">
        <v>0.61</v>
      </c>
      <c r="AC11" s="23">
        <v>2.46</v>
      </c>
      <c r="AD11" s="23">
        <v>0.53</v>
      </c>
      <c r="AE11" s="23">
        <v>0</v>
      </c>
      <c r="AF11" s="23">
        <v>158.26</v>
      </c>
      <c r="AG11" s="23">
        <v>156.29</v>
      </c>
      <c r="AH11" s="23">
        <v>685.56</v>
      </c>
      <c r="AI11" s="23">
        <v>327.49</v>
      </c>
      <c r="AJ11" s="23">
        <v>157.62</v>
      </c>
      <c r="AK11" s="23">
        <v>260.94</v>
      </c>
      <c r="AL11" s="23">
        <v>96.83</v>
      </c>
      <c r="AM11" s="23">
        <v>346.41</v>
      </c>
      <c r="AN11" s="23">
        <v>254.79</v>
      </c>
      <c r="AO11" s="23">
        <v>189.46</v>
      </c>
      <c r="AP11" s="23">
        <v>218.41</v>
      </c>
      <c r="AQ11" s="23">
        <v>90.48</v>
      </c>
      <c r="AR11" s="23">
        <v>137.9</v>
      </c>
      <c r="AS11" s="23">
        <v>923.17</v>
      </c>
      <c r="AT11" s="23">
        <v>0</v>
      </c>
      <c r="AU11" s="23">
        <v>299.77</v>
      </c>
      <c r="AV11" s="23">
        <v>218.27</v>
      </c>
      <c r="AW11" s="23">
        <v>312.33999999999997</v>
      </c>
      <c r="AX11" s="23">
        <v>98.3</v>
      </c>
      <c r="AY11" s="23">
        <v>0.13</v>
      </c>
      <c r="AZ11" s="23">
        <v>0.06</v>
      </c>
      <c r="BA11" s="23">
        <v>0.03</v>
      </c>
      <c r="BB11" s="23">
        <v>0.08</v>
      </c>
      <c r="BC11" s="23">
        <v>0.09</v>
      </c>
      <c r="BD11" s="23">
        <v>0.35</v>
      </c>
      <c r="BE11" s="23">
        <v>0</v>
      </c>
      <c r="BF11" s="23">
        <v>1.04</v>
      </c>
      <c r="BG11" s="23">
        <v>0</v>
      </c>
      <c r="BH11" s="23">
        <v>0.31</v>
      </c>
      <c r="BI11" s="23">
        <v>0</v>
      </c>
      <c r="BJ11" s="23">
        <v>0</v>
      </c>
      <c r="BK11" s="23">
        <v>0</v>
      </c>
      <c r="BL11" s="23">
        <v>7.0000000000000007E-2</v>
      </c>
      <c r="BM11" s="23">
        <v>0.1</v>
      </c>
      <c r="BN11" s="23">
        <v>0.92</v>
      </c>
      <c r="BO11" s="23">
        <v>0</v>
      </c>
      <c r="BP11" s="23">
        <v>0</v>
      </c>
      <c r="BQ11" s="23">
        <v>0.42</v>
      </c>
      <c r="BR11" s="23">
        <v>0.01</v>
      </c>
      <c r="BS11" s="23">
        <v>0.01</v>
      </c>
      <c r="BT11" s="23">
        <v>0</v>
      </c>
      <c r="BU11" s="23">
        <v>0</v>
      </c>
      <c r="BV11" s="23">
        <v>0</v>
      </c>
      <c r="BW11" s="23">
        <v>167.72</v>
      </c>
      <c r="BY11" s="23">
        <v>28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5</v>
      </c>
      <c r="CK11" s="23">
        <v>0.5</v>
      </c>
    </row>
    <row r="12" spans="1:89" s="23" customFormat="1" ht="15" x14ac:dyDescent="0.25">
      <c r="A12" s="23" t="str">
        <f>"-"</f>
        <v>-</v>
      </c>
      <c r="B12" s="82" t="s">
        <v>88</v>
      </c>
      <c r="C12" s="24" t="str">
        <f>"5"</f>
        <v>5</v>
      </c>
      <c r="D12" s="24">
        <v>33.031999999999996</v>
      </c>
      <c r="E12" s="23">
        <v>2.36</v>
      </c>
      <c r="F12" s="23">
        <v>0.11</v>
      </c>
      <c r="G12" s="23">
        <v>0</v>
      </c>
      <c r="H12" s="23">
        <v>0</v>
      </c>
      <c r="I12" s="23">
        <v>7.0000000000000007E-2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7.0000000000000007E-2</v>
      </c>
      <c r="P12" s="23">
        <v>0.75</v>
      </c>
      <c r="Q12" s="23">
        <v>1.5</v>
      </c>
      <c r="R12" s="23">
        <v>1.2</v>
      </c>
      <c r="S12" s="23">
        <v>0</v>
      </c>
      <c r="T12" s="23">
        <v>1.5</v>
      </c>
      <c r="U12" s="23">
        <v>0.01</v>
      </c>
      <c r="V12" s="23">
        <v>20</v>
      </c>
      <c r="W12" s="23">
        <v>15</v>
      </c>
      <c r="X12" s="23">
        <v>22.5</v>
      </c>
      <c r="Y12" s="23">
        <v>0.05</v>
      </c>
      <c r="Z12" s="23">
        <v>0</v>
      </c>
      <c r="AA12" s="23">
        <v>0.01</v>
      </c>
      <c r="AB12" s="23">
        <v>0.01</v>
      </c>
      <c r="AC12" s="23">
        <v>0.01</v>
      </c>
      <c r="AD12" s="23">
        <v>0</v>
      </c>
      <c r="AE12" s="23">
        <v>0</v>
      </c>
      <c r="AF12" s="23">
        <v>2.1</v>
      </c>
      <c r="AG12" s="23">
        <v>2.0499999999999998</v>
      </c>
      <c r="AH12" s="23">
        <v>3.8</v>
      </c>
      <c r="AI12" s="23">
        <v>2.25</v>
      </c>
      <c r="AJ12" s="23">
        <v>0.85</v>
      </c>
      <c r="AK12" s="23">
        <v>2.35</v>
      </c>
      <c r="AL12" s="23">
        <v>2.15</v>
      </c>
      <c r="AM12" s="23">
        <v>2.1</v>
      </c>
      <c r="AN12" s="23">
        <v>1.8</v>
      </c>
      <c r="AO12" s="23">
        <v>1.3</v>
      </c>
      <c r="AP12" s="23">
        <v>2.85</v>
      </c>
      <c r="AQ12" s="23">
        <v>1.75</v>
      </c>
      <c r="AR12" s="23">
        <v>1.2</v>
      </c>
      <c r="AS12" s="23">
        <v>7.1</v>
      </c>
      <c r="AT12" s="23">
        <v>0</v>
      </c>
      <c r="AU12" s="23">
        <v>2.4</v>
      </c>
      <c r="AV12" s="23">
        <v>2.7</v>
      </c>
      <c r="AW12" s="23">
        <v>2.1</v>
      </c>
      <c r="AX12" s="23">
        <v>0.5</v>
      </c>
      <c r="AY12" s="23">
        <v>0.13</v>
      </c>
      <c r="AZ12" s="23">
        <v>0.06</v>
      </c>
      <c r="BA12" s="23">
        <v>0.03</v>
      </c>
      <c r="BB12" s="23">
        <v>0.08</v>
      </c>
      <c r="BC12" s="23">
        <v>0.09</v>
      </c>
      <c r="BD12" s="23">
        <v>0.4</v>
      </c>
      <c r="BE12" s="23">
        <v>0</v>
      </c>
      <c r="BF12" s="23">
        <v>1.1000000000000001</v>
      </c>
      <c r="BG12" s="23">
        <v>0</v>
      </c>
      <c r="BH12" s="23">
        <v>0.34</v>
      </c>
      <c r="BI12" s="23">
        <v>0</v>
      </c>
      <c r="BJ12" s="23">
        <v>0</v>
      </c>
      <c r="BK12" s="23">
        <v>0</v>
      </c>
      <c r="BL12" s="23">
        <v>0.08</v>
      </c>
      <c r="BM12" s="23">
        <v>0.12</v>
      </c>
      <c r="BN12" s="23">
        <v>0.9</v>
      </c>
      <c r="BO12" s="23">
        <v>0</v>
      </c>
      <c r="BP12" s="23">
        <v>0</v>
      </c>
      <c r="BQ12" s="23">
        <v>0.05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1.25</v>
      </c>
      <c r="BY12" s="23">
        <v>22.5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"4/13"</f>
        <v>4/13</v>
      </c>
      <c r="B13" s="82" t="s">
        <v>140</v>
      </c>
      <c r="C13" s="24" t="str">
        <f>"6"</f>
        <v>6</v>
      </c>
      <c r="D13" s="24">
        <v>21.036000000000001</v>
      </c>
      <c r="E13" s="23">
        <v>0.92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0.12</v>
      </c>
      <c r="O13" s="23">
        <v>0.26</v>
      </c>
      <c r="P13" s="23">
        <v>66</v>
      </c>
      <c r="Q13" s="23">
        <v>6</v>
      </c>
      <c r="R13" s="23">
        <v>60</v>
      </c>
      <c r="S13" s="23">
        <v>3.3</v>
      </c>
      <c r="T13" s="23">
        <v>36</v>
      </c>
      <c r="U13" s="23">
        <v>0.04</v>
      </c>
      <c r="V13" s="23">
        <v>12.6</v>
      </c>
      <c r="W13" s="23">
        <v>10.199999999999999</v>
      </c>
      <c r="X13" s="23">
        <v>14.28</v>
      </c>
      <c r="Y13" s="23">
        <v>0.02</v>
      </c>
      <c r="Z13" s="23">
        <v>0</v>
      </c>
      <c r="AA13" s="23">
        <v>0.02</v>
      </c>
      <c r="AB13" s="23">
        <v>0.01</v>
      </c>
      <c r="AC13" s="23">
        <v>0.41</v>
      </c>
      <c r="AD13" s="23">
        <v>0.04</v>
      </c>
      <c r="AE13" s="23">
        <v>0</v>
      </c>
      <c r="AF13" s="23">
        <v>94.2</v>
      </c>
      <c r="AG13" s="23">
        <v>70.2</v>
      </c>
      <c r="AH13" s="23">
        <v>138</v>
      </c>
      <c r="AI13" s="23">
        <v>94.8</v>
      </c>
      <c r="AJ13" s="23">
        <v>33.6</v>
      </c>
      <c r="AK13" s="23">
        <v>57</v>
      </c>
      <c r="AL13" s="23">
        <v>42</v>
      </c>
      <c r="AM13" s="23">
        <v>80.400000000000006</v>
      </c>
      <c r="AN13" s="23">
        <v>45.6</v>
      </c>
      <c r="AO13" s="23">
        <v>52.2</v>
      </c>
      <c r="AP13" s="23">
        <v>93.6</v>
      </c>
      <c r="AQ13" s="23">
        <v>42</v>
      </c>
      <c r="AR13" s="23">
        <v>30.6</v>
      </c>
      <c r="AS13" s="23">
        <v>310.2</v>
      </c>
      <c r="AT13" s="23">
        <v>0</v>
      </c>
      <c r="AU13" s="23">
        <v>163.80000000000001</v>
      </c>
      <c r="AV13" s="23">
        <v>77.400000000000006</v>
      </c>
      <c r="AW13" s="23">
        <v>83.4</v>
      </c>
      <c r="AX13" s="23">
        <v>12.9</v>
      </c>
      <c r="AY13" s="23">
        <v>0</v>
      </c>
      <c r="AZ13" s="23">
        <v>0.01</v>
      </c>
      <c r="BA13" s="23">
        <v>0.02</v>
      </c>
      <c r="BB13" s="23">
        <v>0.06</v>
      </c>
      <c r="BC13" s="23">
        <v>0.08</v>
      </c>
      <c r="BD13" s="23">
        <v>0.2</v>
      </c>
      <c r="BE13" s="23">
        <v>0.02</v>
      </c>
      <c r="BF13" s="23">
        <v>0.42</v>
      </c>
      <c r="BG13" s="23">
        <v>0.01</v>
      </c>
      <c r="BH13" s="23">
        <v>0.09</v>
      </c>
      <c r="BI13" s="23">
        <v>0.01</v>
      </c>
      <c r="BJ13" s="23">
        <v>0</v>
      </c>
      <c r="BK13" s="23">
        <v>0</v>
      </c>
      <c r="BL13" s="23">
        <v>0.03</v>
      </c>
      <c r="BM13" s="23">
        <v>0.04</v>
      </c>
      <c r="BN13" s="23">
        <v>0.31</v>
      </c>
      <c r="BO13" s="23">
        <v>0</v>
      </c>
      <c r="BP13" s="23">
        <v>0</v>
      </c>
      <c r="BQ13" s="23">
        <v>0.04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2.4500000000000002</v>
      </c>
      <c r="BY13" s="23">
        <v>14.3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"-"</f>
        <v>-</v>
      </c>
      <c r="B14" s="82" t="s">
        <v>90</v>
      </c>
      <c r="C14" s="24" t="str">
        <f>"25"</f>
        <v>25</v>
      </c>
      <c r="D14" s="24">
        <v>67.379999999999981</v>
      </c>
      <c r="E14" s="23">
        <v>0.13</v>
      </c>
      <c r="F14" s="23">
        <v>0</v>
      </c>
      <c r="G14" s="23">
        <v>0</v>
      </c>
      <c r="H14" s="23">
        <v>0</v>
      </c>
      <c r="I14" s="23">
        <v>0.83</v>
      </c>
      <c r="J14" s="23">
        <v>11.7</v>
      </c>
      <c r="K14" s="23">
        <v>0.8</v>
      </c>
      <c r="L14" s="23">
        <v>0</v>
      </c>
      <c r="M14" s="23">
        <v>0</v>
      </c>
      <c r="N14" s="23">
        <v>0.08</v>
      </c>
      <c r="O14" s="23">
        <v>0.4</v>
      </c>
      <c r="P14" s="23">
        <v>107.25</v>
      </c>
      <c r="Q14" s="23">
        <v>32.75</v>
      </c>
      <c r="R14" s="23">
        <v>5.5</v>
      </c>
      <c r="S14" s="23">
        <v>8.25</v>
      </c>
      <c r="T14" s="23">
        <v>21.25</v>
      </c>
      <c r="U14" s="23">
        <v>0.5</v>
      </c>
      <c r="V14" s="23">
        <v>0</v>
      </c>
      <c r="W14" s="23">
        <v>0</v>
      </c>
      <c r="X14" s="23">
        <v>0</v>
      </c>
      <c r="Y14" s="23">
        <v>0.43</v>
      </c>
      <c r="Z14" s="23">
        <v>0.04</v>
      </c>
      <c r="AA14" s="23">
        <v>0.01</v>
      </c>
      <c r="AB14" s="23">
        <v>0.4</v>
      </c>
      <c r="AC14" s="23">
        <v>0.75</v>
      </c>
      <c r="AD14" s="23">
        <v>0</v>
      </c>
      <c r="AE14" s="23">
        <v>0</v>
      </c>
      <c r="AF14" s="23">
        <v>0</v>
      </c>
      <c r="AG14" s="23">
        <v>0</v>
      </c>
      <c r="AH14" s="23">
        <v>147.75</v>
      </c>
      <c r="AI14" s="23">
        <v>49.75</v>
      </c>
      <c r="AJ14" s="23">
        <v>29.25</v>
      </c>
      <c r="AK14" s="23">
        <v>58.5</v>
      </c>
      <c r="AL14" s="23">
        <v>22</v>
      </c>
      <c r="AM14" s="23">
        <v>105</v>
      </c>
      <c r="AN14" s="23">
        <v>65.25</v>
      </c>
      <c r="AO14" s="23">
        <v>90.75</v>
      </c>
      <c r="AP14" s="23">
        <v>75.25</v>
      </c>
      <c r="AQ14" s="23">
        <v>40.25</v>
      </c>
      <c r="AR14" s="23">
        <v>70</v>
      </c>
      <c r="AS14" s="23">
        <v>581.25</v>
      </c>
      <c r="AT14" s="23">
        <v>0</v>
      </c>
      <c r="AU14" s="23">
        <v>189.25</v>
      </c>
      <c r="AV14" s="23">
        <v>82.75</v>
      </c>
      <c r="AW14" s="23">
        <v>55.5</v>
      </c>
      <c r="AX14" s="23">
        <v>43.25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0.01</v>
      </c>
      <c r="BE14" s="23">
        <v>0</v>
      </c>
      <c r="BF14" s="23">
        <v>0.08</v>
      </c>
      <c r="BG14" s="23">
        <v>0</v>
      </c>
      <c r="BH14" s="23">
        <v>0.04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0.28999999999999998</v>
      </c>
      <c r="BO14" s="23">
        <v>0</v>
      </c>
      <c r="BP14" s="23">
        <v>0</v>
      </c>
      <c r="BQ14" s="23">
        <v>0.22</v>
      </c>
      <c r="BR14" s="23">
        <v>0.01</v>
      </c>
      <c r="BS14" s="23">
        <v>0</v>
      </c>
      <c r="BT14" s="23">
        <v>0</v>
      </c>
      <c r="BU14" s="23">
        <v>0</v>
      </c>
      <c r="BV14" s="23">
        <v>0</v>
      </c>
      <c r="BW14" s="23">
        <v>8.5299999999999994</v>
      </c>
      <c r="BY14" s="23">
        <v>0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0</v>
      </c>
      <c r="CK14" s="23">
        <v>0</v>
      </c>
    </row>
    <row r="15" spans="1:89" s="23" customFormat="1" ht="15" x14ac:dyDescent="0.25">
      <c r="A15" s="23" t="str">
        <f>"29/10"</f>
        <v>29/10</v>
      </c>
      <c r="B15" s="82" t="s">
        <v>91</v>
      </c>
      <c r="C15" s="24" t="str">
        <f>"200"</f>
        <v>200</v>
      </c>
      <c r="D15" s="24">
        <v>37.485293658536591</v>
      </c>
      <c r="E15" s="23">
        <v>0</v>
      </c>
      <c r="F15" s="23">
        <v>0</v>
      </c>
      <c r="G15" s="23">
        <v>0</v>
      </c>
      <c r="H15" s="23">
        <v>0</v>
      </c>
      <c r="I15" s="23">
        <v>9.61</v>
      </c>
      <c r="J15" s="23">
        <v>0</v>
      </c>
      <c r="K15" s="23">
        <v>7.0000000000000007E-2</v>
      </c>
      <c r="L15" s="23">
        <v>0</v>
      </c>
      <c r="M15" s="23">
        <v>0</v>
      </c>
      <c r="N15" s="23">
        <v>0.09</v>
      </c>
      <c r="O15" s="23">
        <v>0.04</v>
      </c>
      <c r="P15" s="23">
        <v>0.28000000000000003</v>
      </c>
      <c r="Q15" s="23">
        <v>2.97</v>
      </c>
      <c r="R15" s="23">
        <v>0.93</v>
      </c>
      <c r="S15" s="23">
        <v>0.19</v>
      </c>
      <c r="T15" s="23">
        <v>0.34</v>
      </c>
      <c r="U15" s="23">
        <v>0.04</v>
      </c>
      <c r="V15" s="23">
        <v>0</v>
      </c>
      <c r="W15" s="23">
        <v>0.15</v>
      </c>
      <c r="X15" s="23">
        <v>0.03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0.27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0.01</v>
      </c>
      <c r="BD15" s="23">
        <v>0</v>
      </c>
      <c r="BE15" s="23">
        <v>0</v>
      </c>
      <c r="BF15" s="23">
        <v>0.02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0.02</v>
      </c>
      <c r="BO15" s="23">
        <v>0</v>
      </c>
      <c r="BP15" s="23">
        <v>0</v>
      </c>
      <c r="BQ15" s="23">
        <v>0.02</v>
      </c>
      <c r="BR15" s="23">
        <v>0.02</v>
      </c>
      <c r="BS15" s="23">
        <v>0</v>
      </c>
      <c r="BT15" s="23">
        <v>0</v>
      </c>
      <c r="BU15" s="23">
        <v>0</v>
      </c>
      <c r="BV15" s="23">
        <v>0</v>
      </c>
      <c r="BW15" s="23">
        <v>196.62</v>
      </c>
      <c r="BY15" s="23">
        <v>0.02</v>
      </c>
      <c r="CA15" s="23">
        <v>7.0000000000000007E-2</v>
      </c>
      <c r="CB15" s="23">
        <v>0.02</v>
      </c>
      <c r="CC15" s="23">
        <v>0.04</v>
      </c>
      <c r="CD15" s="23">
        <v>3.32</v>
      </c>
      <c r="CE15" s="23">
        <v>1.36</v>
      </c>
      <c r="CF15" s="23">
        <v>2.34</v>
      </c>
      <c r="CG15" s="23">
        <v>0</v>
      </c>
      <c r="CH15" s="23">
        <v>0</v>
      </c>
      <c r="CI15" s="23">
        <v>0</v>
      </c>
      <c r="CJ15" s="23">
        <v>9.76</v>
      </c>
      <c r="CK15" s="23">
        <v>0</v>
      </c>
    </row>
    <row r="16" spans="1:89" s="23" customFormat="1" ht="15" x14ac:dyDescent="0.25">
      <c r="B16" s="82" t="s">
        <v>146</v>
      </c>
      <c r="C16" s="24"/>
      <c r="D16" s="24"/>
    </row>
    <row r="17" spans="1:89" s="28" customFormat="1" ht="14.25" x14ac:dyDescent="0.2">
      <c r="B17" s="83" t="s">
        <v>92</v>
      </c>
      <c r="C17" s="29"/>
      <c r="D17" s="29">
        <v>401.78</v>
      </c>
      <c r="E17" s="28">
        <v>7.91</v>
      </c>
      <c r="F17" s="28">
        <v>0.22</v>
      </c>
      <c r="G17" s="28">
        <v>0</v>
      </c>
      <c r="H17" s="28">
        <v>0</v>
      </c>
      <c r="I17" s="28">
        <v>19.920000000000002</v>
      </c>
      <c r="J17" s="28">
        <v>39.74</v>
      </c>
      <c r="K17" s="28">
        <v>2.25</v>
      </c>
      <c r="L17" s="28">
        <v>0</v>
      </c>
      <c r="M17" s="28">
        <v>0</v>
      </c>
      <c r="N17" s="28">
        <v>0.39</v>
      </c>
      <c r="O17" s="28">
        <v>2.4</v>
      </c>
      <c r="P17" s="28">
        <v>423.38</v>
      </c>
      <c r="Q17" s="28">
        <v>232.91</v>
      </c>
      <c r="R17" s="28">
        <v>185.14</v>
      </c>
      <c r="S17" s="28">
        <v>43.7</v>
      </c>
      <c r="T17" s="28">
        <v>201.79</v>
      </c>
      <c r="U17" s="28">
        <v>1.35</v>
      </c>
      <c r="V17" s="28">
        <v>56.84</v>
      </c>
      <c r="W17" s="28">
        <v>47.91</v>
      </c>
      <c r="X17" s="28">
        <v>82.2</v>
      </c>
      <c r="Y17" s="28">
        <v>0.88</v>
      </c>
      <c r="Z17" s="28">
        <v>0.14000000000000001</v>
      </c>
      <c r="AA17" s="28">
        <v>0.18</v>
      </c>
      <c r="AB17" s="28">
        <v>1.03</v>
      </c>
      <c r="AC17" s="28">
        <v>3.63</v>
      </c>
      <c r="AD17" s="28">
        <v>0.84</v>
      </c>
      <c r="AE17" s="28">
        <v>0</v>
      </c>
      <c r="AF17" s="28">
        <v>254.56</v>
      </c>
      <c r="AG17" s="28">
        <v>228.54</v>
      </c>
      <c r="AH17" s="28">
        <v>975.11</v>
      </c>
      <c r="AI17" s="28">
        <v>474.29</v>
      </c>
      <c r="AJ17" s="28">
        <v>221.32</v>
      </c>
      <c r="AK17" s="28">
        <v>378.79</v>
      </c>
      <c r="AL17" s="28">
        <v>162.97999999999999</v>
      </c>
      <c r="AM17" s="28">
        <v>533.91</v>
      </c>
      <c r="AN17" s="28">
        <v>367.44</v>
      </c>
      <c r="AO17" s="28">
        <v>333.71</v>
      </c>
      <c r="AP17" s="28">
        <v>390.11</v>
      </c>
      <c r="AQ17" s="28">
        <v>174.48</v>
      </c>
      <c r="AR17" s="28">
        <v>239.7</v>
      </c>
      <c r="AS17" s="28">
        <v>1821.73</v>
      </c>
      <c r="AT17" s="28">
        <v>0</v>
      </c>
      <c r="AU17" s="28">
        <v>655.22</v>
      </c>
      <c r="AV17" s="28">
        <v>381.12</v>
      </c>
      <c r="AW17" s="28">
        <v>453.34</v>
      </c>
      <c r="AX17" s="28">
        <v>154.94999999999999</v>
      </c>
      <c r="AY17" s="28">
        <v>0.27</v>
      </c>
      <c r="AZ17" s="28">
        <v>0.13</v>
      </c>
      <c r="BA17" s="28">
        <v>0.09</v>
      </c>
      <c r="BB17" s="28">
        <v>0.22</v>
      </c>
      <c r="BC17" s="28">
        <v>0.26</v>
      </c>
      <c r="BD17" s="28">
        <v>0.96</v>
      </c>
      <c r="BE17" s="28">
        <v>0.03</v>
      </c>
      <c r="BF17" s="28">
        <v>2.67</v>
      </c>
      <c r="BG17" s="28">
        <v>0.01</v>
      </c>
      <c r="BH17" s="28">
        <v>0.79</v>
      </c>
      <c r="BI17" s="28">
        <v>0.01</v>
      </c>
      <c r="BJ17" s="28">
        <v>0</v>
      </c>
      <c r="BK17" s="28">
        <v>0</v>
      </c>
      <c r="BL17" s="28">
        <v>0.17</v>
      </c>
      <c r="BM17" s="28">
        <v>0.27</v>
      </c>
      <c r="BN17" s="28">
        <v>2.4500000000000002</v>
      </c>
      <c r="BO17" s="28">
        <v>0</v>
      </c>
      <c r="BP17" s="28">
        <v>0</v>
      </c>
      <c r="BQ17" s="28">
        <v>0.75</v>
      </c>
      <c r="BR17" s="28">
        <v>0.04</v>
      </c>
      <c r="BS17" s="28">
        <v>0.01</v>
      </c>
      <c r="BT17" s="28">
        <v>0</v>
      </c>
      <c r="BU17" s="28">
        <v>0</v>
      </c>
      <c r="BV17" s="28">
        <v>0</v>
      </c>
      <c r="BW17" s="28">
        <v>376.57</v>
      </c>
      <c r="BX17" s="28">
        <f>$D$17/$D$29*100</f>
        <v>34.054924563485336</v>
      </c>
      <c r="BY17" s="28">
        <v>64.819999999999993</v>
      </c>
      <c r="CA17" s="28">
        <v>7.0000000000000007E-2</v>
      </c>
      <c r="CB17" s="28">
        <v>0.02</v>
      </c>
      <c r="CC17" s="28">
        <v>0.04</v>
      </c>
      <c r="CD17" s="28">
        <v>3.32</v>
      </c>
      <c r="CE17" s="28">
        <v>1.36</v>
      </c>
      <c r="CF17" s="28">
        <v>2.34</v>
      </c>
      <c r="CG17" s="28">
        <v>0</v>
      </c>
      <c r="CH17" s="28">
        <v>0</v>
      </c>
      <c r="CI17" s="28">
        <v>0</v>
      </c>
      <c r="CJ17" s="28">
        <v>14.76</v>
      </c>
      <c r="CK17" s="28">
        <v>0.5</v>
      </c>
    </row>
    <row r="18" spans="1:89" s="23" customFormat="1" ht="15" x14ac:dyDescent="0.25">
      <c r="B18" s="84" t="s">
        <v>145</v>
      </c>
      <c r="C18" s="24"/>
      <c r="D18" s="24"/>
    </row>
    <row r="19" spans="1:89" s="23" customFormat="1" ht="15" x14ac:dyDescent="0.25">
      <c r="A19" s="23" t="str">
        <f>"11/2"</f>
        <v>11/2</v>
      </c>
      <c r="B19" s="82" t="s">
        <v>142</v>
      </c>
      <c r="C19" s="24" t="str">
        <f>"200"</f>
        <v>200</v>
      </c>
      <c r="D19" s="24">
        <v>92.235587999999993</v>
      </c>
      <c r="E19" s="23">
        <v>0.85</v>
      </c>
      <c r="F19" s="23">
        <v>1.56</v>
      </c>
      <c r="G19" s="23">
        <v>0</v>
      </c>
      <c r="H19" s="23">
        <v>0</v>
      </c>
      <c r="I19" s="23">
        <v>2.66</v>
      </c>
      <c r="J19" s="23">
        <v>10.63</v>
      </c>
      <c r="K19" s="23">
        <v>1.73</v>
      </c>
      <c r="L19" s="23">
        <v>0</v>
      </c>
      <c r="M19" s="23">
        <v>0</v>
      </c>
      <c r="N19" s="23">
        <v>0.3</v>
      </c>
      <c r="O19" s="23">
        <v>1.82</v>
      </c>
      <c r="P19" s="23">
        <v>295.95999999999998</v>
      </c>
      <c r="Q19" s="23">
        <v>364.32</v>
      </c>
      <c r="R19" s="23">
        <v>19.489999999999998</v>
      </c>
      <c r="S19" s="23">
        <v>20.64</v>
      </c>
      <c r="T19" s="23">
        <v>58.21</v>
      </c>
      <c r="U19" s="23">
        <v>0.77</v>
      </c>
      <c r="V19" s="23">
        <v>3.6</v>
      </c>
      <c r="W19" s="23">
        <v>1166.4000000000001</v>
      </c>
      <c r="X19" s="23">
        <v>248.8</v>
      </c>
      <c r="Y19" s="23">
        <v>1.26</v>
      </c>
      <c r="Z19" s="23">
        <v>7.0000000000000007E-2</v>
      </c>
      <c r="AA19" s="23">
        <v>0.05</v>
      </c>
      <c r="AB19" s="23">
        <v>0.82</v>
      </c>
      <c r="AC19" s="23">
        <v>1.47</v>
      </c>
      <c r="AD19" s="23">
        <v>5.76</v>
      </c>
      <c r="AE19" s="23">
        <v>0</v>
      </c>
      <c r="AF19" s="23">
        <v>0</v>
      </c>
      <c r="AG19" s="23">
        <v>0</v>
      </c>
      <c r="AH19" s="23">
        <v>57.44</v>
      </c>
      <c r="AI19" s="23">
        <v>54.11</v>
      </c>
      <c r="AJ19" s="23">
        <v>11.78</v>
      </c>
      <c r="AK19" s="23">
        <v>37.35</v>
      </c>
      <c r="AL19" s="23">
        <v>17.97</v>
      </c>
      <c r="AM19" s="23">
        <v>47.09</v>
      </c>
      <c r="AN19" s="23">
        <v>50.97</v>
      </c>
      <c r="AO19" s="23">
        <v>111.26</v>
      </c>
      <c r="AP19" s="23">
        <v>78.19</v>
      </c>
      <c r="AQ19" s="23">
        <v>17.66</v>
      </c>
      <c r="AR19" s="23">
        <v>37.85</v>
      </c>
      <c r="AS19" s="23">
        <v>274.25</v>
      </c>
      <c r="AT19" s="23">
        <v>0</v>
      </c>
      <c r="AU19" s="23">
        <v>57.49</v>
      </c>
      <c r="AV19" s="23">
        <v>35.590000000000003</v>
      </c>
      <c r="AW19" s="23">
        <v>30.47</v>
      </c>
      <c r="AX19" s="23">
        <v>16.43</v>
      </c>
      <c r="AY19" s="23">
        <v>0.06</v>
      </c>
      <c r="AZ19" s="23">
        <v>0.03</v>
      </c>
      <c r="BA19" s="23">
        <v>0.01</v>
      </c>
      <c r="BB19" s="23">
        <v>0.03</v>
      </c>
      <c r="BC19" s="23">
        <v>0.04</v>
      </c>
      <c r="BD19" s="23">
        <v>0.17</v>
      </c>
      <c r="BE19" s="23">
        <v>0</v>
      </c>
      <c r="BF19" s="23">
        <v>0.18</v>
      </c>
      <c r="BG19" s="23">
        <v>0</v>
      </c>
      <c r="BH19" s="23">
        <v>0.1</v>
      </c>
      <c r="BI19" s="23">
        <v>0.01</v>
      </c>
      <c r="BJ19" s="23">
        <v>0.01</v>
      </c>
      <c r="BK19" s="23">
        <v>0</v>
      </c>
      <c r="BL19" s="23">
        <v>0.03</v>
      </c>
      <c r="BM19" s="23">
        <v>0.04</v>
      </c>
      <c r="BN19" s="23">
        <v>0.59</v>
      </c>
      <c r="BO19" s="23">
        <v>0.01</v>
      </c>
      <c r="BP19" s="23">
        <v>0</v>
      </c>
      <c r="BQ19" s="23">
        <v>1.5</v>
      </c>
      <c r="BR19" s="23">
        <v>0</v>
      </c>
      <c r="BS19" s="23">
        <v>0</v>
      </c>
      <c r="BT19" s="23">
        <v>0</v>
      </c>
      <c r="BU19" s="23">
        <v>0</v>
      </c>
      <c r="BV19" s="23">
        <v>0</v>
      </c>
      <c r="BW19" s="23">
        <v>232.56</v>
      </c>
      <c r="BY19" s="23">
        <v>198</v>
      </c>
      <c r="CA19" s="23">
        <v>0</v>
      </c>
      <c r="CB19" s="23">
        <v>0</v>
      </c>
      <c r="CC19" s="23">
        <v>0</v>
      </c>
      <c r="CD19" s="23">
        <v>0</v>
      </c>
      <c r="CE19" s="23">
        <v>0</v>
      </c>
      <c r="CF19" s="23">
        <v>0</v>
      </c>
      <c r="CG19" s="23">
        <v>0</v>
      </c>
      <c r="CH19" s="23">
        <v>0</v>
      </c>
      <c r="CI19" s="23">
        <v>0</v>
      </c>
      <c r="CJ19" s="23">
        <v>0</v>
      </c>
      <c r="CK19" s="23">
        <v>0.4</v>
      </c>
    </row>
    <row r="20" spans="1:89" s="23" customFormat="1" ht="15" x14ac:dyDescent="0.25">
      <c r="A20" s="23" t="str">
        <f>"58/8"</f>
        <v>58/8</v>
      </c>
      <c r="B20" s="82" t="s">
        <v>141</v>
      </c>
      <c r="C20" s="24" t="str">
        <f>"150"</f>
        <v>150</v>
      </c>
      <c r="D20" s="24">
        <v>236.62160814000003</v>
      </c>
      <c r="E20" s="23">
        <v>9.2100000000000009</v>
      </c>
      <c r="F20" s="23">
        <v>1.1000000000000001</v>
      </c>
      <c r="G20" s="23">
        <v>0</v>
      </c>
      <c r="H20" s="23">
        <v>0</v>
      </c>
      <c r="I20" s="23">
        <v>5.72</v>
      </c>
      <c r="J20" s="23">
        <v>4.3099999999999996</v>
      </c>
      <c r="K20" s="23">
        <v>2.2400000000000002</v>
      </c>
      <c r="L20" s="23">
        <v>0</v>
      </c>
      <c r="M20" s="23">
        <v>0</v>
      </c>
      <c r="N20" s="23">
        <v>0.39</v>
      </c>
      <c r="O20" s="23">
        <v>2.56</v>
      </c>
      <c r="P20" s="23">
        <v>350.02</v>
      </c>
      <c r="Q20" s="23">
        <v>461.64</v>
      </c>
      <c r="R20" s="23">
        <v>82.04</v>
      </c>
      <c r="S20" s="23">
        <v>31.1</v>
      </c>
      <c r="T20" s="23">
        <v>147.88999999999999</v>
      </c>
      <c r="U20" s="23">
        <v>2.2200000000000002</v>
      </c>
      <c r="V20" s="23">
        <v>23.22</v>
      </c>
      <c r="W20" s="23">
        <v>32.83</v>
      </c>
      <c r="X20" s="23">
        <v>46.05</v>
      </c>
      <c r="Y20" s="23">
        <v>1.27</v>
      </c>
      <c r="Z20" s="23">
        <v>0.05</v>
      </c>
      <c r="AA20" s="23">
        <v>0.12</v>
      </c>
      <c r="AB20" s="23">
        <v>2.94</v>
      </c>
      <c r="AC20" s="23">
        <v>7.88</v>
      </c>
      <c r="AD20" s="23">
        <v>7.41</v>
      </c>
      <c r="AE20" s="23">
        <v>0</v>
      </c>
      <c r="AF20" s="23">
        <v>31.51</v>
      </c>
      <c r="AG20" s="23">
        <v>31.1</v>
      </c>
      <c r="AH20" s="23">
        <v>1173.5</v>
      </c>
      <c r="AI20" s="23">
        <v>1190.8900000000001</v>
      </c>
      <c r="AJ20" s="23">
        <v>350.69</v>
      </c>
      <c r="AK20" s="23">
        <v>637.99</v>
      </c>
      <c r="AL20" s="23">
        <v>171.55</v>
      </c>
      <c r="AM20" s="23">
        <v>662.69</v>
      </c>
      <c r="AN20" s="23">
        <v>829.77</v>
      </c>
      <c r="AO20" s="23">
        <v>830.59</v>
      </c>
      <c r="AP20" s="23">
        <v>1404.59</v>
      </c>
      <c r="AQ20" s="23">
        <v>520.26</v>
      </c>
      <c r="AR20" s="23">
        <v>699.18</v>
      </c>
      <c r="AS20" s="23">
        <v>2565.2800000000002</v>
      </c>
      <c r="AT20" s="23">
        <v>189.92</v>
      </c>
      <c r="AU20" s="23">
        <v>590.96</v>
      </c>
      <c r="AV20" s="23">
        <v>636.01</v>
      </c>
      <c r="AW20" s="23">
        <v>551.47</v>
      </c>
      <c r="AX20" s="23">
        <v>219.09</v>
      </c>
      <c r="AY20" s="23">
        <v>0.13</v>
      </c>
      <c r="AZ20" s="23">
        <v>0.06</v>
      </c>
      <c r="BA20" s="23">
        <v>0.03</v>
      </c>
      <c r="BB20" s="23">
        <v>7.0000000000000007E-2</v>
      </c>
      <c r="BC20" s="23">
        <v>0.08</v>
      </c>
      <c r="BD20" s="23">
        <v>0.38</v>
      </c>
      <c r="BE20" s="23">
        <v>0</v>
      </c>
      <c r="BF20" s="23">
        <v>1.1399999999999999</v>
      </c>
      <c r="BG20" s="23">
        <v>0</v>
      </c>
      <c r="BH20" s="23">
        <v>0.38</v>
      </c>
      <c r="BI20" s="23">
        <v>0</v>
      </c>
      <c r="BJ20" s="23">
        <v>0.01</v>
      </c>
      <c r="BK20" s="23">
        <v>0</v>
      </c>
      <c r="BL20" s="23">
        <v>7.0000000000000007E-2</v>
      </c>
      <c r="BM20" s="23">
        <v>0.11</v>
      </c>
      <c r="BN20" s="23">
        <v>1.17</v>
      </c>
      <c r="BO20" s="23">
        <v>0</v>
      </c>
      <c r="BP20" s="23">
        <v>0</v>
      </c>
      <c r="BQ20" s="23">
        <v>0.94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179.61</v>
      </c>
      <c r="BY20" s="23">
        <v>28.69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0.75</v>
      </c>
    </row>
    <row r="21" spans="1:89" s="23" customFormat="1" ht="15" x14ac:dyDescent="0.25">
      <c r="A21" s="23" t="str">
        <f>"6/10"</f>
        <v>6/10</v>
      </c>
      <c r="B21" s="82" t="s">
        <v>93</v>
      </c>
      <c r="C21" s="24" t="str">
        <f>"200"</f>
        <v>200</v>
      </c>
      <c r="D21" s="24">
        <v>44.178140000000006</v>
      </c>
      <c r="E21" s="23">
        <v>0.02</v>
      </c>
      <c r="F21" s="23">
        <v>0</v>
      </c>
      <c r="G21" s="23">
        <v>0</v>
      </c>
      <c r="H21" s="23">
        <v>0</v>
      </c>
      <c r="I21" s="23">
        <v>10.91</v>
      </c>
      <c r="J21" s="23">
        <v>0</v>
      </c>
      <c r="K21" s="23">
        <v>0.48</v>
      </c>
      <c r="L21" s="23">
        <v>0</v>
      </c>
      <c r="M21" s="23">
        <v>0</v>
      </c>
      <c r="N21" s="23">
        <v>0.38</v>
      </c>
      <c r="O21" s="23">
        <v>0.1</v>
      </c>
      <c r="P21" s="23">
        <v>3.22</v>
      </c>
      <c r="Q21" s="23">
        <v>41.13</v>
      </c>
      <c r="R21" s="23">
        <v>5.53</v>
      </c>
      <c r="S21" s="23">
        <v>2.42</v>
      </c>
      <c r="T21" s="23">
        <v>4.5999999999999996</v>
      </c>
      <c r="U21" s="23">
        <v>0.16</v>
      </c>
      <c r="V21" s="23">
        <v>0</v>
      </c>
      <c r="W21" s="23">
        <v>27</v>
      </c>
      <c r="X21" s="23">
        <v>4.95</v>
      </c>
      <c r="Y21" s="23">
        <v>0.08</v>
      </c>
      <c r="Z21" s="23">
        <v>0</v>
      </c>
      <c r="AA21" s="23">
        <v>0</v>
      </c>
      <c r="AB21" s="23">
        <v>0.03</v>
      </c>
      <c r="AC21" s="23">
        <v>0.05</v>
      </c>
      <c r="AD21" s="23">
        <v>1.5</v>
      </c>
      <c r="AE21" s="23">
        <v>0</v>
      </c>
      <c r="AF21" s="23">
        <v>0</v>
      </c>
      <c r="AG21" s="23">
        <v>0</v>
      </c>
      <c r="AH21" s="23">
        <v>31.02</v>
      </c>
      <c r="AI21" s="23">
        <v>24.99</v>
      </c>
      <c r="AJ21" s="23">
        <v>8.82</v>
      </c>
      <c r="AK21" s="23">
        <v>14.7</v>
      </c>
      <c r="AL21" s="23">
        <v>4.5599999999999996</v>
      </c>
      <c r="AM21" s="23">
        <v>15.58</v>
      </c>
      <c r="AN21" s="23">
        <v>10.88</v>
      </c>
      <c r="AO21" s="23">
        <v>11.91</v>
      </c>
      <c r="AP21" s="23">
        <v>23.67</v>
      </c>
      <c r="AQ21" s="23">
        <v>8.5299999999999994</v>
      </c>
      <c r="AR21" s="23">
        <v>6.32</v>
      </c>
      <c r="AS21" s="23">
        <v>75.12</v>
      </c>
      <c r="AT21" s="23">
        <v>24.99</v>
      </c>
      <c r="AU21" s="23">
        <v>35.57</v>
      </c>
      <c r="AV21" s="23">
        <v>19.11</v>
      </c>
      <c r="AW21" s="23">
        <v>17.2</v>
      </c>
      <c r="AX21" s="23">
        <v>3.23</v>
      </c>
      <c r="AY21" s="23">
        <v>0.15</v>
      </c>
      <c r="AZ21" s="23">
        <v>0.09</v>
      </c>
      <c r="BA21" s="23">
        <v>0.05</v>
      </c>
      <c r="BB21" s="23">
        <v>0.09</v>
      </c>
      <c r="BC21" s="23">
        <v>0.1</v>
      </c>
      <c r="BD21" s="23">
        <v>0.68</v>
      </c>
      <c r="BE21" s="23">
        <v>0.05</v>
      </c>
      <c r="BF21" s="23">
        <v>0.84</v>
      </c>
      <c r="BG21" s="23">
        <v>0.03</v>
      </c>
      <c r="BH21" s="23">
        <v>0.46</v>
      </c>
      <c r="BI21" s="23">
        <v>0.04</v>
      </c>
      <c r="BJ21" s="23">
        <v>0</v>
      </c>
      <c r="BK21" s="23">
        <v>0</v>
      </c>
      <c r="BL21" s="23">
        <v>0.06</v>
      </c>
      <c r="BM21" s="23">
        <v>0.12</v>
      </c>
      <c r="BN21" s="23">
        <v>1.03</v>
      </c>
      <c r="BO21" s="23">
        <v>0.01</v>
      </c>
      <c r="BP21" s="23">
        <v>0</v>
      </c>
      <c r="BQ21" s="23">
        <v>0.09</v>
      </c>
      <c r="BR21" s="23">
        <v>0.04</v>
      </c>
      <c r="BS21" s="23">
        <v>7.0000000000000007E-2</v>
      </c>
      <c r="BT21" s="23">
        <v>0</v>
      </c>
      <c r="BU21" s="23">
        <v>0</v>
      </c>
      <c r="BV21" s="23">
        <v>0</v>
      </c>
      <c r="BW21" s="23">
        <v>222.76</v>
      </c>
      <c r="BY21" s="23">
        <v>4.5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10</v>
      </c>
      <c r="CK21" s="23">
        <v>0</v>
      </c>
    </row>
    <row r="22" spans="1:89" s="23" customFormat="1" ht="15" x14ac:dyDescent="0.25">
      <c r="A22" s="23" t="str">
        <f>"-"</f>
        <v>-</v>
      </c>
      <c r="B22" s="82" t="s">
        <v>94</v>
      </c>
      <c r="C22" s="24" t="str">
        <f>"30"</f>
        <v>30</v>
      </c>
      <c r="D22" s="24">
        <v>67.170299999999997</v>
      </c>
      <c r="E22" s="23">
        <v>0</v>
      </c>
      <c r="F22" s="23">
        <v>0</v>
      </c>
      <c r="G22" s="23">
        <v>0</v>
      </c>
      <c r="H22" s="23">
        <v>0</v>
      </c>
      <c r="I22" s="23">
        <v>0.33</v>
      </c>
      <c r="J22" s="23">
        <v>13.68</v>
      </c>
      <c r="K22" s="23">
        <v>0.06</v>
      </c>
      <c r="L22" s="23">
        <v>0</v>
      </c>
      <c r="M22" s="23">
        <v>0</v>
      </c>
      <c r="N22" s="23">
        <v>0</v>
      </c>
      <c r="O22" s="23">
        <v>0.54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152.69</v>
      </c>
      <c r="AI22" s="23">
        <v>50.63</v>
      </c>
      <c r="AJ22" s="23">
        <v>30.02</v>
      </c>
      <c r="AK22" s="23">
        <v>60.03</v>
      </c>
      <c r="AL22" s="23">
        <v>22.71</v>
      </c>
      <c r="AM22" s="23">
        <v>108.58</v>
      </c>
      <c r="AN22" s="23">
        <v>67.34</v>
      </c>
      <c r="AO22" s="23">
        <v>93.96</v>
      </c>
      <c r="AP22" s="23">
        <v>77.52</v>
      </c>
      <c r="AQ22" s="23">
        <v>40.72</v>
      </c>
      <c r="AR22" s="23">
        <v>72.040000000000006</v>
      </c>
      <c r="AS22" s="23">
        <v>602.39</v>
      </c>
      <c r="AT22" s="23">
        <v>0</v>
      </c>
      <c r="AU22" s="23">
        <v>196.27</v>
      </c>
      <c r="AV22" s="23">
        <v>85.35</v>
      </c>
      <c r="AW22" s="23">
        <v>56.64</v>
      </c>
      <c r="AX22" s="23">
        <v>44.89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0.02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0.02</v>
      </c>
      <c r="BO22" s="23">
        <v>0</v>
      </c>
      <c r="BP22" s="23">
        <v>0</v>
      </c>
      <c r="BQ22" s="23">
        <v>0.08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11.73</v>
      </c>
      <c r="BY22" s="23">
        <v>0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</row>
    <row r="23" spans="1:89" s="23" customFormat="1" ht="15" x14ac:dyDescent="0.25">
      <c r="A23" s="23" t="str">
        <f>"-"</f>
        <v>-</v>
      </c>
      <c r="B23" s="82" t="s">
        <v>95</v>
      </c>
      <c r="C23" s="24" t="str">
        <f>"15"</f>
        <v>15</v>
      </c>
      <c r="D23" s="24">
        <v>29.006999999999998</v>
      </c>
      <c r="E23" s="23">
        <v>0.03</v>
      </c>
      <c r="F23" s="23">
        <v>0</v>
      </c>
      <c r="G23" s="23">
        <v>0</v>
      </c>
      <c r="H23" s="23">
        <v>0</v>
      </c>
      <c r="I23" s="23">
        <v>0.18</v>
      </c>
      <c r="J23" s="23">
        <v>4.83</v>
      </c>
      <c r="K23" s="23">
        <v>1.25</v>
      </c>
      <c r="L23" s="23">
        <v>0</v>
      </c>
      <c r="M23" s="23">
        <v>0</v>
      </c>
      <c r="N23" s="23">
        <v>0.15</v>
      </c>
      <c r="O23" s="23">
        <v>0.38</v>
      </c>
      <c r="P23" s="23">
        <v>91.5</v>
      </c>
      <c r="Q23" s="23">
        <v>36.75</v>
      </c>
      <c r="R23" s="23">
        <v>5.25</v>
      </c>
      <c r="S23" s="23">
        <v>7.05</v>
      </c>
      <c r="T23" s="23">
        <v>23.7</v>
      </c>
      <c r="U23" s="23">
        <v>0.59</v>
      </c>
      <c r="V23" s="23">
        <v>0</v>
      </c>
      <c r="W23" s="23">
        <v>0.75</v>
      </c>
      <c r="X23" s="23">
        <v>0.15</v>
      </c>
      <c r="Y23" s="23">
        <v>0.21</v>
      </c>
      <c r="Z23" s="23">
        <v>0.03</v>
      </c>
      <c r="AA23" s="23">
        <v>0.01</v>
      </c>
      <c r="AB23" s="23">
        <v>0.11</v>
      </c>
      <c r="AC23" s="23">
        <v>0.3</v>
      </c>
      <c r="AD23" s="23">
        <v>0</v>
      </c>
      <c r="AE23" s="23">
        <v>0</v>
      </c>
      <c r="AF23" s="23">
        <v>0</v>
      </c>
      <c r="AG23" s="23">
        <v>0</v>
      </c>
      <c r="AH23" s="23">
        <v>64.05</v>
      </c>
      <c r="AI23" s="23">
        <v>33.450000000000003</v>
      </c>
      <c r="AJ23" s="23">
        <v>13.95</v>
      </c>
      <c r="AK23" s="23">
        <v>29.7</v>
      </c>
      <c r="AL23" s="23">
        <v>12</v>
      </c>
      <c r="AM23" s="23">
        <v>55.65</v>
      </c>
      <c r="AN23" s="23">
        <v>44.55</v>
      </c>
      <c r="AO23" s="23">
        <v>43.65</v>
      </c>
      <c r="AP23" s="23">
        <v>69.599999999999994</v>
      </c>
      <c r="AQ23" s="23">
        <v>18.600000000000001</v>
      </c>
      <c r="AR23" s="23">
        <v>46.5</v>
      </c>
      <c r="AS23" s="23">
        <v>229.35</v>
      </c>
      <c r="AT23" s="23">
        <v>0</v>
      </c>
      <c r="AU23" s="23">
        <v>78.900000000000006</v>
      </c>
      <c r="AV23" s="23">
        <v>43.65</v>
      </c>
      <c r="AW23" s="23">
        <v>27</v>
      </c>
      <c r="AX23" s="23">
        <v>19.5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0.02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0.02</v>
      </c>
      <c r="BO23" s="23">
        <v>0</v>
      </c>
      <c r="BP23" s="23">
        <v>0</v>
      </c>
      <c r="BQ23" s="23">
        <v>7.0000000000000007E-2</v>
      </c>
      <c r="BR23" s="23">
        <v>0.01</v>
      </c>
      <c r="BS23" s="23">
        <v>0</v>
      </c>
      <c r="BT23" s="23">
        <v>0</v>
      </c>
      <c r="BU23" s="23">
        <v>0</v>
      </c>
      <c r="BV23" s="23">
        <v>0</v>
      </c>
      <c r="BW23" s="23">
        <v>7.05</v>
      </c>
      <c r="BY23" s="23">
        <v>0.13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</row>
    <row r="24" spans="1:89" s="28" customFormat="1" ht="14.25" x14ac:dyDescent="0.2">
      <c r="B24" s="83" t="s">
        <v>96</v>
      </c>
      <c r="C24" s="29"/>
      <c r="D24" s="29">
        <v>469.21</v>
      </c>
      <c r="E24" s="28">
        <v>10.1</v>
      </c>
      <c r="F24" s="28">
        <v>2.66</v>
      </c>
      <c r="G24" s="28">
        <v>0</v>
      </c>
      <c r="H24" s="28">
        <v>0</v>
      </c>
      <c r="I24" s="28">
        <v>19.8</v>
      </c>
      <c r="J24" s="28">
        <v>33.44</v>
      </c>
      <c r="K24" s="28">
        <v>5.76</v>
      </c>
      <c r="L24" s="28">
        <v>0</v>
      </c>
      <c r="M24" s="28">
        <v>0</v>
      </c>
      <c r="N24" s="28">
        <v>1.22</v>
      </c>
      <c r="O24" s="28">
        <v>5.4</v>
      </c>
      <c r="P24" s="28">
        <v>740.7</v>
      </c>
      <c r="Q24" s="28">
        <v>903.84</v>
      </c>
      <c r="R24" s="28">
        <v>112.31</v>
      </c>
      <c r="S24" s="28">
        <v>61.22</v>
      </c>
      <c r="T24" s="28">
        <v>234.4</v>
      </c>
      <c r="U24" s="28">
        <v>3.74</v>
      </c>
      <c r="V24" s="28">
        <v>26.82</v>
      </c>
      <c r="W24" s="28">
        <v>1226.98</v>
      </c>
      <c r="X24" s="28">
        <v>299.95</v>
      </c>
      <c r="Y24" s="28">
        <v>2.82</v>
      </c>
      <c r="Z24" s="28">
        <v>0.15</v>
      </c>
      <c r="AA24" s="28">
        <v>0.19</v>
      </c>
      <c r="AB24" s="28">
        <v>3.88</v>
      </c>
      <c r="AC24" s="28">
        <v>9.6999999999999993</v>
      </c>
      <c r="AD24" s="28">
        <v>14.67</v>
      </c>
      <c r="AE24" s="28">
        <v>0</v>
      </c>
      <c r="AF24" s="28">
        <v>31.51</v>
      </c>
      <c r="AG24" s="28">
        <v>31.1</v>
      </c>
      <c r="AH24" s="28">
        <v>1478.69</v>
      </c>
      <c r="AI24" s="28">
        <v>1354.07</v>
      </c>
      <c r="AJ24" s="28">
        <v>415.25</v>
      </c>
      <c r="AK24" s="28">
        <v>779.77</v>
      </c>
      <c r="AL24" s="28">
        <v>228.78</v>
      </c>
      <c r="AM24" s="28">
        <v>889.58</v>
      </c>
      <c r="AN24" s="28">
        <v>1003.51</v>
      </c>
      <c r="AO24" s="28">
        <v>1091.3699999999999</v>
      </c>
      <c r="AP24" s="28">
        <v>1653.56</v>
      </c>
      <c r="AQ24" s="28">
        <v>605.75</v>
      </c>
      <c r="AR24" s="28">
        <v>861.89</v>
      </c>
      <c r="AS24" s="28">
        <v>3746.38</v>
      </c>
      <c r="AT24" s="28">
        <v>214.91</v>
      </c>
      <c r="AU24" s="28">
        <v>959.2</v>
      </c>
      <c r="AV24" s="28">
        <v>819.71</v>
      </c>
      <c r="AW24" s="28">
        <v>682.78</v>
      </c>
      <c r="AX24" s="28">
        <v>303.14999999999998</v>
      </c>
      <c r="AY24" s="28">
        <v>0.34</v>
      </c>
      <c r="AZ24" s="28">
        <v>0.17</v>
      </c>
      <c r="BA24" s="28">
        <v>0.09</v>
      </c>
      <c r="BB24" s="28">
        <v>0.19</v>
      </c>
      <c r="BC24" s="28">
        <v>0.22</v>
      </c>
      <c r="BD24" s="28">
        <v>1.23</v>
      </c>
      <c r="BE24" s="28">
        <v>0.05</v>
      </c>
      <c r="BF24" s="28">
        <v>2.21</v>
      </c>
      <c r="BG24" s="28">
        <v>0.03</v>
      </c>
      <c r="BH24" s="28">
        <v>0.94</v>
      </c>
      <c r="BI24" s="28">
        <v>0.06</v>
      </c>
      <c r="BJ24" s="28">
        <v>0.02</v>
      </c>
      <c r="BK24" s="28">
        <v>0</v>
      </c>
      <c r="BL24" s="28">
        <v>0.17</v>
      </c>
      <c r="BM24" s="28">
        <v>0.27</v>
      </c>
      <c r="BN24" s="28">
        <v>2.83</v>
      </c>
      <c r="BO24" s="28">
        <v>0.02</v>
      </c>
      <c r="BP24" s="28">
        <v>0</v>
      </c>
      <c r="BQ24" s="28">
        <v>2.68</v>
      </c>
      <c r="BR24" s="28">
        <v>0.06</v>
      </c>
      <c r="BS24" s="28">
        <v>7.0000000000000007E-2</v>
      </c>
      <c r="BT24" s="28">
        <v>0</v>
      </c>
      <c r="BU24" s="28">
        <v>0</v>
      </c>
      <c r="BV24" s="28">
        <v>0</v>
      </c>
      <c r="BW24" s="28">
        <v>653.71</v>
      </c>
      <c r="BX24" s="28">
        <f>$D$24/$D$29*100</f>
        <v>39.770300050856079</v>
      </c>
      <c r="BY24" s="28">
        <v>231.32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10</v>
      </c>
      <c r="CK24" s="28">
        <v>1.1499999999999999</v>
      </c>
    </row>
    <row r="25" spans="1:89" s="23" customFormat="1" ht="15" x14ac:dyDescent="0.25">
      <c r="B25" s="84" t="s">
        <v>97</v>
      </c>
      <c r="C25" s="24"/>
      <c r="D25" s="24"/>
    </row>
    <row r="26" spans="1:89" s="23" customFormat="1" ht="15" x14ac:dyDescent="0.25">
      <c r="A26" s="23" t="str">
        <f>"11/12"</f>
        <v>11/12</v>
      </c>
      <c r="B26" s="82" t="s">
        <v>98</v>
      </c>
      <c r="C26" s="24" t="str">
        <f>"60"</f>
        <v>60</v>
      </c>
      <c r="D26" s="24">
        <v>191.38774399999997</v>
      </c>
      <c r="E26" s="23">
        <v>2.63</v>
      </c>
      <c r="F26" s="23">
        <v>0.11</v>
      </c>
      <c r="G26" s="23">
        <v>0</v>
      </c>
      <c r="H26" s="23">
        <v>0</v>
      </c>
      <c r="I26" s="23">
        <v>11.86</v>
      </c>
      <c r="J26" s="23">
        <v>21.63</v>
      </c>
      <c r="K26" s="23">
        <v>1.1100000000000001</v>
      </c>
      <c r="L26" s="23">
        <v>0</v>
      </c>
      <c r="M26" s="23">
        <v>0</v>
      </c>
      <c r="N26" s="23">
        <v>0.01</v>
      </c>
      <c r="O26" s="23">
        <v>0.73</v>
      </c>
      <c r="P26" s="23">
        <v>163.95</v>
      </c>
      <c r="Q26" s="23">
        <v>49.98</v>
      </c>
      <c r="R26" s="23">
        <v>15.19</v>
      </c>
      <c r="S26" s="23">
        <v>5.92</v>
      </c>
      <c r="T26" s="23">
        <v>37.51</v>
      </c>
      <c r="U26" s="23">
        <v>0.5</v>
      </c>
      <c r="V26" s="23">
        <v>17.850000000000001</v>
      </c>
      <c r="W26" s="23">
        <v>14.08</v>
      </c>
      <c r="X26" s="23">
        <v>32.700000000000003</v>
      </c>
      <c r="Y26" s="23">
        <v>0.6</v>
      </c>
      <c r="Z26" s="23">
        <v>0.05</v>
      </c>
      <c r="AA26" s="23">
        <v>0.03</v>
      </c>
      <c r="AB26" s="23">
        <v>0.35</v>
      </c>
      <c r="AC26" s="23">
        <v>1.23</v>
      </c>
      <c r="AD26" s="23">
        <v>0.03</v>
      </c>
      <c r="AE26" s="23">
        <v>0</v>
      </c>
      <c r="AF26" s="23">
        <v>9.64</v>
      </c>
      <c r="AG26" s="23">
        <v>9.49</v>
      </c>
      <c r="AH26" s="23">
        <v>317.27999999999997</v>
      </c>
      <c r="AI26" s="23">
        <v>124.51</v>
      </c>
      <c r="AJ26" s="23">
        <v>68.56</v>
      </c>
      <c r="AK26" s="23">
        <v>130.71</v>
      </c>
      <c r="AL26" s="23">
        <v>43.65</v>
      </c>
      <c r="AM26" s="23">
        <v>194.79</v>
      </c>
      <c r="AN26" s="23">
        <v>133.62</v>
      </c>
      <c r="AO26" s="23">
        <v>158.71</v>
      </c>
      <c r="AP26" s="23">
        <v>154.97</v>
      </c>
      <c r="AQ26" s="23">
        <v>78.63</v>
      </c>
      <c r="AR26" s="23">
        <v>129.96</v>
      </c>
      <c r="AS26" s="23">
        <v>1078.33</v>
      </c>
      <c r="AT26" s="23">
        <v>0.46</v>
      </c>
      <c r="AU26" s="23">
        <v>334.41</v>
      </c>
      <c r="AV26" s="23">
        <v>197.57</v>
      </c>
      <c r="AW26" s="23">
        <v>108.53</v>
      </c>
      <c r="AX26" s="23">
        <v>77.13</v>
      </c>
      <c r="AY26" s="23">
        <v>0.12</v>
      </c>
      <c r="AZ26" s="23">
        <v>0.05</v>
      </c>
      <c r="BA26" s="23">
        <v>0.03</v>
      </c>
      <c r="BB26" s="23">
        <v>7.0000000000000007E-2</v>
      </c>
      <c r="BC26" s="23">
        <v>0.08</v>
      </c>
      <c r="BD26" s="23">
        <v>0.35</v>
      </c>
      <c r="BE26" s="23">
        <v>0</v>
      </c>
      <c r="BF26" s="23">
        <v>1.01</v>
      </c>
      <c r="BG26" s="23">
        <v>0</v>
      </c>
      <c r="BH26" s="23">
        <v>0.3</v>
      </c>
      <c r="BI26" s="23">
        <v>0</v>
      </c>
      <c r="BJ26" s="23">
        <v>0</v>
      </c>
      <c r="BK26" s="23">
        <v>0</v>
      </c>
      <c r="BL26" s="23">
        <v>7.0000000000000007E-2</v>
      </c>
      <c r="BM26" s="23">
        <v>0.11</v>
      </c>
      <c r="BN26" s="23">
        <v>0.82</v>
      </c>
      <c r="BO26" s="23">
        <v>0</v>
      </c>
      <c r="BP26" s="23">
        <v>0</v>
      </c>
      <c r="BQ26" s="23">
        <v>0.21</v>
      </c>
      <c r="BR26" s="23">
        <v>0.01</v>
      </c>
      <c r="BS26" s="23">
        <v>0</v>
      </c>
      <c r="BT26" s="23">
        <v>0</v>
      </c>
      <c r="BU26" s="23">
        <v>0</v>
      </c>
      <c r="BV26" s="23">
        <v>0</v>
      </c>
      <c r="BW26" s="23">
        <v>24.81</v>
      </c>
      <c r="BY26" s="23">
        <v>20.2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12</v>
      </c>
      <c r="CK26" s="23">
        <v>0.4</v>
      </c>
    </row>
    <row r="27" spans="1:89" s="23" customFormat="1" ht="15" x14ac:dyDescent="0.25">
      <c r="A27" s="23" t="str">
        <f>"38/10"</f>
        <v>38/10</v>
      </c>
      <c r="B27" s="82" t="s">
        <v>99</v>
      </c>
      <c r="C27" s="24" t="str">
        <f>"200"</f>
        <v>200</v>
      </c>
      <c r="D27" s="24">
        <v>117.41516999999999</v>
      </c>
      <c r="E27" s="23">
        <v>4.22</v>
      </c>
      <c r="F27" s="23">
        <v>0</v>
      </c>
      <c r="G27" s="23">
        <v>0</v>
      </c>
      <c r="H27" s="23">
        <v>0</v>
      </c>
      <c r="I27" s="23">
        <v>9.42</v>
      </c>
      <c r="J27" s="23">
        <v>0</v>
      </c>
      <c r="K27" s="23">
        <v>0</v>
      </c>
      <c r="L27" s="23">
        <v>0</v>
      </c>
      <c r="M27" s="23">
        <v>0</v>
      </c>
      <c r="N27" s="23">
        <v>0.21</v>
      </c>
      <c r="O27" s="23">
        <v>1.48</v>
      </c>
      <c r="P27" s="23">
        <v>94.95</v>
      </c>
      <c r="Q27" s="23">
        <v>277.25</v>
      </c>
      <c r="R27" s="23">
        <v>227.88</v>
      </c>
      <c r="S27" s="23">
        <v>26.59</v>
      </c>
      <c r="T27" s="23">
        <v>161.41999999999999</v>
      </c>
      <c r="U27" s="23">
        <v>0.19</v>
      </c>
      <c r="V27" s="23">
        <v>40.090000000000003</v>
      </c>
      <c r="W27" s="23">
        <v>18.989999999999998</v>
      </c>
      <c r="X27" s="23">
        <v>46.42</v>
      </c>
      <c r="Y27" s="23">
        <v>0</v>
      </c>
      <c r="Z27" s="23">
        <v>7.0000000000000007E-2</v>
      </c>
      <c r="AA27" s="23">
        <v>0.27</v>
      </c>
      <c r="AB27" s="23">
        <v>0.19</v>
      </c>
      <c r="AC27" s="23">
        <v>1.69</v>
      </c>
      <c r="AD27" s="23">
        <v>1.37</v>
      </c>
      <c r="AE27" s="23">
        <v>0</v>
      </c>
      <c r="AF27" s="23">
        <v>326.73</v>
      </c>
      <c r="AG27" s="23">
        <v>322.72000000000003</v>
      </c>
      <c r="AH27" s="23">
        <v>553.24</v>
      </c>
      <c r="AI27" s="23">
        <v>445</v>
      </c>
      <c r="AJ27" s="23">
        <v>148.33000000000001</v>
      </c>
      <c r="AK27" s="23">
        <v>260.58999999999997</v>
      </c>
      <c r="AL27" s="23">
        <v>86.19</v>
      </c>
      <c r="AM27" s="23">
        <v>292.66000000000003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368.83</v>
      </c>
      <c r="AX27" s="23">
        <v>52.12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0</v>
      </c>
      <c r="BO27" s="23">
        <v>0</v>
      </c>
      <c r="BP27" s="23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186.52</v>
      </c>
      <c r="BY27" s="23">
        <v>43.26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</row>
    <row r="28" spans="1:89" s="28" customFormat="1" ht="14.25" x14ac:dyDescent="0.2">
      <c r="B28" s="83" t="s">
        <v>100</v>
      </c>
      <c r="C28" s="29"/>
      <c r="D28" s="29">
        <v>308.8</v>
      </c>
      <c r="E28" s="28">
        <v>6.85</v>
      </c>
      <c r="F28" s="28">
        <v>0.11</v>
      </c>
      <c r="G28" s="28">
        <v>0</v>
      </c>
      <c r="H28" s="28">
        <v>0</v>
      </c>
      <c r="I28" s="28">
        <v>21.28</v>
      </c>
      <c r="J28" s="28">
        <v>21.63</v>
      </c>
      <c r="K28" s="28">
        <v>1.1100000000000001</v>
      </c>
      <c r="L28" s="28">
        <v>0</v>
      </c>
      <c r="M28" s="28">
        <v>0</v>
      </c>
      <c r="N28" s="28">
        <v>0.22</v>
      </c>
      <c r="O28" s="28">
        <v>2.2000000000000002</v>
      </c>
      <c r="P28" s="28">
        <v>258.89999999999998</v>
      </c>
      <c r="Q28" s="28">
        <v>327.23</v>
      </c>
      <c r="R28" s="28">
        <v>243.07</v>
      </c>
      <c r="S28" s="28">
        <v>32.51</v>
      </c>
      <c r="T28" s="28">
        <v>198.93</v>
      </c>
      <c r="U28" s="28">
        <v>0.69</v>
      </c>
      <c r="V28" s="28">
        <v>57.94</v>
      </c>
      <c r="W28" s="28">
        <v>33.07</v>
      </c>
      <c r="X28" s="28">
        <v>79.12</v>
      </c>
      <c r="Y28" s="28">
        <v>0.6</v>
      </c>
      <c r="Z28" s="28">
        <v>0.11</v>
      </c>
      <c r="AA28" s="28">
        <v>0.3</v>
      </c>
      <c r="AB28" s="28">
        <v>0.54</v>
      </c>
      <c r="AC28" s="28">
        <v>2.91</v>
      </c>
      <c r="AD28" s="28">
        <v>1.4</v>
      </c>
      <c r="AE28" s="28">
        <v>0</v>
      </c>
      <c r="AF28" s="28">
        <v>336.37</v>
      </c>
      <c r="AG28" s="28">
        <v>332.22</v>
      </c>
      <c r="AH28" s="28">
        <v>870.52</v>
      </c>
      <c r="AI28" s="28">
        <v>569.51</v>
      </c>
      <c r="AJ28" s="28">
        <v>216.9</v>
      </c>
      <c r="AK28" s="28">
        <v>391.29</v>
      </c>
      <c r="AL28" s="28">
        <v>129.85</v>
      </c>
      <c r="AM28" s="28">
        <v>487.44</v>
      </c>
      <c r="AN28" s="28">
        <v>133.62</v>
      </c>
      <c r="AO28" s="28">
        <v>158.71</v>
      </c>
      <c r="AP28" s="28">
        <v>154.97</v>
      </c>
      <c r="AQ28" s="28">
        <v>78.63</v>
      </c>
      <c r="AR28" s="28">
        <v>129.96</v>
      </c>
      <c r="AS28" s="28">
        <v>1078.33</v>
      </c>
      <c r="AT28" s="28">
        <v>0.46</v>
      </c>
      <c r="AU28" s="28">
        <v>334.41</v>
      </c>
      <c r="AV28" s="28">
        <v>197.57</v>
      </c>
      <c r="AW28" s="28">
        <v>477.36</v>
      </c>
      <c r="AX28" s="28">
        <v>129.25</v>
      </c>
      <c r="AY28" s="28">
        <v>0.12</v>
      </c>
      <c r="AZ28" s="28">
        <v>0.05</v>
      </c>
      <c r="BA28" s="28">
        <v>0.03</v>
      </c>
      <c r="BB28" s="28">
        <v>7.0000000000000007E-2</v>
      </c>
      <c r="BC28" s="28">
        <v>0.08</v>
      </c>
      <c r="BD28" s="28">
        <v>0.35</v>
      </c>
      <c r="BE28" s="28">
        <v>0</v>
      </c>
      <c r="BF28" s="28">
        <v>1.01</v>
      </c>
      <c r="BG28" s="28">
        <v>0</v>
      </c>
      <c r="BH28" s="28">
        <v>0.3</v>
      </c>
      <c r="BI28" s="28">
        <v>0</v>
      </c>
      <c r="BJ28" s="28">
        <v>0</v>
      </c>
      <c r="BK28" s="28">
        <v>0</v>
      </c>
      <c r="BL28" s="28">
        <v>7.0000000000000007E-2</v>
      </c>
      <c r="BM28" s="28">
        <v>0.11</v>
      </c>
      <c r="BN28" s="28">
        <v>0.82</v>
      </c>
      <c r="BO28" s="28">
        <v>0</v>
      </c>
      <c r="BP28" s="28">
        <v>0</v>
      </c>
      <c r="BQ28" s="28">
        <v>0.21</v>
      </c>
      <c r="BR28" s="28">
        <v>0.01</v>
      </c>
      <c r="BS28" s="28">
        <v>0</v>
      </c>
      <c r="BT28" s="28">
        <v>0</v>
      </c>
      <c r="BU28" s="28">
        <v>0</v>
      </c>
      <c r="BV28" s="28">
        <v>0</v>
      </c>
      <c r="BW28" s="28">
        <v>211.33</v>
      </c>
      <c r="BX28" s="28">
        <f>$D$28/$D$29*100</f>
        <v>26.173927784370232</v>
      </c>
      <c r="BY28" s="28">
        <v>63.45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12</v>
      </c>
      <c r="CK28" s="28">
        <v>0.4</v>
      </c>
    </row>
    <row r="29" spans="1:89" s="28" customFormat="1" ht="14.25" x14ac:dyDescent="0.2">
      <c r="B29" s="83" t="s">
        <v>101</v>
      </c>
      <c r="C29" s="29"/>
      <c r="D29" s="29">
        <v>1179.8</v>
      </c>
      <c r="E29" s="28">
        <v>24.86</v>
      </c>
      <c r="F29" s="28">
        <v>2.99</v>
      </c>
      <c r="G29" s="28">
        <v>0</v>
      </c>
      <c r="H29" s="28">
        <v>0</v>
      </c>
      <c r="I29" s="28">
        <v>61</v>
      </c>
      <c r="J29" s="28">
        <v>94.81</v>
      </c>
      <c r="K29" s="28">
        <v>9.1199999999999992</v>
      </c>
      <c r="L29" s="28">
        <v>0</v>
      </c>
      <c r="M29" s="28">
        <v>0</v>
      </c>
      <c r="N29" s="28">
        <v>1.82</v>
      </c>
      <c r="O29" s="28">
        <v>10</v>
      </c>
      <c r="P29" s="28">
        <v>1422.97</v>
      </c>
      <c r="Q29" s="28">
        <v>1463.99</v>
      </c>
      <c r="R29" s="28">
        <v>540.52</v>
      </c>
      <c r="S29" s="28">
        <v>137.43</v>
      </c>
      <c r="T29" s="28">
        <v>635.12</v>
      </c>
      <c r="U29" s="28">
        <v>5.78</v>
      </c>
      <c r="V29" s="28">
        <v>141.6</v>
      </c>
      <c r="W29" s="28">
        <v>1307.96</v>
      </c>
      <c r="X29" s="28">
        <v>461.27</v>
      </c>
      <c r="Y29" s="28">
        <v>4.3</v>
      </c>
      <c r="Z29" s="28">
        <v>0.41</v>
      </c>
      <c r="AA29" s="28">
        <v>0.68</v>
      </c>
      <c r="AB29" s="28">
        <v>5.45</v>
      </c>
      <c r="AC29" s="28">
        <v>16.239999999999998</v>
      </c>
      <c r="AD29" s="28">
        <v>16.91</v>
      </c>
      <c r="AE29" s="28">
        <v>0</v>
      </c>
      <c r="AF29" s="28">
        <v>622.44000000000005</v>
      </c>
      <c r="AG29" s="28">
        <v>591.86</v>
      </c>
      <c r="AH29" s="28">
        <v>3324.33</v>
      </c>
      <c r="AI29" s="28">
        <v>2397.87</v>
      </c>
      <c r="AJ29" s="28">
        <v>853.47</v>
      </c>
      <c r="AK29" s="28">
        <v>1549.85</v>
      </c>
      <c r="AL29" s="28">
        <v>521.61</v>
      </c>
      <c r="AM29" s="28">
        <v>1910.93</v>
      </c>
      <c r="AN29" s="28">
        <v>1504.57</v>
      </c>
      <c r="AO29" s="28">
        <v>1583.79</v>
      </c>
      <c r="AP29" s="28">
        <v>2198.64</v>
      </c>
      <c r="AQ29" s="28">
        <v>858.86</v>
      </c>
      <c r="AR29" s="28">
        <v>1231.55</v>
      </c>
      <c r="AS29" s="28">
        <v>6646.44</v>
      </c>
      <c r="AT29" s="28">
        <v>215.37</v>
      </c>
      <c r="AU29" s="28">
        <v>1948.83</v>
      </c>
      <c r="AV29" s="28">
        <v>1398.4</v>
      </c>
      <c r="AW29" s="28">
        <v>1613.48</v>
      </c>
      <c r="AX29" s="28">
        <v>587.34</v>
      </c>
      <c r="AY29" s="28">
        <v>0.72</v>
      </c>
      <c r="AZ29" s="28">
        <v>0.36</v>
      </c>
      <c r="BA29" s="28">
        <v>0.21</v>
      </c>
      <c r="BB29" s="28">
        <v>0.48</v>
      </c>
      <c r="BC29" s="28">
        <v>0.55000000000000004</v>
      </c>
      <c r="BD29" s="28">
        <v>2.54</v>
      </c>
      <c r="BE29" s="28">
        <v>0.08</v>
      </c>
      <c r="BF29" s="28">
        <v>5.89</v>
      </c>
      <c r="BG29" s="28">
        <v>0.04</v>
      </c>
      <c r="BH29" s="28">
        <v>2.0299999999999998</v>
      </c>
      <c r="BI29" s="28">
        <v>7.0000000000000007E-2</v>
      </c>
      <c r="BJ29" s="28">
        <v>0.02</v>
      </c>
      <c r="BK29" s="28">
        <v>0</v>
      </c>
      <c r="BL29" s="28">
        <v>0.41</v>
      </c>
      <c r="BM29" s="28">
        <v>0.64</v>
      </c>
      <c r="BN29" s="28">
        <v>6.1</v>
      </c>
      <c r="BO29" s="28">
        <v>0.02</v>
      </c>
      <c r="BP29" s="28">
        <v>0</v>
      </c>
      <c r="BQ29" s="28">
        <v>3.64</v>
      </c>
      <c r="BR29" s="28">
        <v>0.11</v>
      </c>
      <c r="BS29" s="28">
        <v>0.09</v>
      </c>
      <c r="BT29" s="28">
        <v>0</v>
      </c>
      <c r="BU29" s="28">
        <v>0</v>
      </c>
      <c r="BV29" s="28">
        <v>0</v>
      </c>
      <c r="BW29" s="28">
        <v>1241.6099999999999</v>
      </c>
      <c r="BY29" s="28">
        <v>359.59</v>
      </c>
      <c r="CA29" s="28">
        <v>7.0000000000000007E-2</v>
      </c>
      <c r="CB29" s="28">
        <v>0.02</v>
      </c>
      <c r="CC29" s="28">
        <v>0.04</v>
      </c>
      <c r="CD29" s="28">
        <v>3.32</v>
      </c>
      <c r="CE29" s="28">
        <v>1.36</v>
      </c>
      <c r="CF29" s="28">
        <v>2.34</v>
      </c>
      <c r="CG29" s="28">
        <v>0</v>
      </c>
      <c r="CH29" s="28">
        <v>0</v>
      </c>
      <c r="CI29" s="28">
        <v>0</v>
      </c>
      <c r="CJ29" s="28">
        <v>36.76</v>
      </c>
      <c r="CK29" s="28">
        <v>2.0499999999999998</v>
      </c>
    </row>
    <row r="30" spans="1:89" s="4" customFormat="1" ht="15" x14ac:dyDescent="0.25">
      <c r="B30" s="85"/>
      <c r="C30" s="10"/>
      <c r="D30" s="10"/>
    </row>
    <row r="31" spans="1:89" s="4" customFormat="1" ht="15" x14ac:dyDescent="0.25">
      <c r="B31" s="85" t="s">
        <v>143</v>
      </c>
      <c r="C31" s="10" t="s">
        <v>144</v>
      </c>
      <c r="D31" s="10"/>
    </row>
    <row r="32" spans="1:89" s="4" customFormat="1" ht="15" x14ac:dyDescent="0.25">
      <c r="B32" s="85"/>
      <c r="C32" s="10"/>
      <c r="D32" s="10"/>
    </row>
    <row r="33" spans="2:4" s="4" customFormat="1" ht="15" x14ac:dyDescent="0.25">
      <c r="B33" s="85"/>
      <c r="C33" s="10"/>
      <c r="D33" s="10"/>
    </row>
    <row r="34" spans="2:4" s="4" customFormat="1" ht="15" x14ac:dyDescent="0.25">
      <c r="B34" s="85"/>
      <c r="C34" s="10"/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85"/>
      <c r="C40" s="10"/>
      <c r="D40" s="10"/>
    </row>
    <row r="41" spans="2:4" s="4" customFormat="1" ht="15" x14ac:dyDescent="0.25">
      <c r="B41" s="85"/>
      <c r="C41" s="10"/>
      <c r="D41" s="10"/>
    </row>
    <row r="42" spans="2:4" s="4" customFormat="1" ht="15" x14ac:dyDescent="0.25">
      <c r="B42" s="85"/>
      <c r="C42" s="10"/>
      <c r="D42" s="10"/>
    </row>
    <row r="43" spans="2:4" s="4" customFormat="1" ht="15" x14ac:dyDescent="0.25">
      <c r="B43" s="85"/>
      <c r="C43" s="10"/>
      <c r="D43" s="10"/>
    </row>
    <row r="44" spans="2:4" s="4" customFormat="1" ht="15" x14ac:dyDescent="0.25">
      <c r="B44" s="85"/>
      <c r="C44" s="10"/>
      <c r="D44" s="10"/>
    </row>
    <row r="45" spans="2:4" s="4" customFormat="1" ht="15" x14ac:dyDescent="0.25">
      <c r="B45" s="85"/>
      <c r="C45" s="10"/>
      <c r="D45" s="10"/>
    </row>
    <row r="46" spans="2:4" s="4" customFormat="1" ht="15" x14ac:dyDescent="0.25">
      <c r="B46" s="85"/>
      <c r="C46" s="10"/>
      <c r="D46" s="10"/>
    </row>
    <row r="47" spans="2:4" s="4" customFormat="1" ht="15" x14ac:dyDescent="0.25">
      <c r="B47" s="85"/>
      <c r="C47" s="10"/>
      <c r="D47" s="10"/>
    </row>
    <row r="48" spans="2:4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85"/>
      <c r="C60" s="10"/>
      <c r="D60" s="10"/>
    </row>
    <row r="61" spans="2:4" s="4" customFormat="1" ht="15" x14ac:dyDescent="0.25">
      <c r="B61" s="85"/>
      <c r="C61" s="10"/>
      <c r="D61" s="10"/>
    </row>
    <row r="62" spans="2:4" s="4" customFormat="1" ht="15" x14ac:dyDescent="0.25">
      <c r="B62" s="85"/>
      <c r="C62" s="10"/>
      <c r="D62" s="10"/>
    </row>
    <row r="63" spans="2:4" s="4" customFormat="1" ht="15" x14ac:dyDescent="0.25">
      <c r="B63" s="85"/>
      <c r="C63" s="10"/>
      <c r="D63" s="10"/>
    </row>
    <row r="64" spans="2:4" s="4" customFormat="1" ht="15" x14ac:dyDescent="0.25">
      <c r="B64" s="85"/>
      <c r="C64" s="10"/>
      <c r="D64" s="10"/>
    </row>
    <row r="65" spans="2:4" s="4" customFormat="1" ht="15" x14ac:dyDescent="0.25">
      <c r="B65" s="85"/>
      <c r="C65" s="10"/>
      <c r="D65" s="10"/>
    </row>
    <row r="66" spans="2:4" s="4" customFormat="1" ht="15" x14ac:dyDescent="0.25">
      <c r="B66" s="85"/>
      <c r="C66" s="10"/>
      <c r="D66" s="10"/>
    </row>
    <row r="67" spans="2:4" s="4" customFormat="1" ht="15" x14ac:dyDescent="0.25">
      <c r="B67" s="85"/>
      <c r="C67" s="10"/>
      <c r="D67" s="10"/>
    </row>
    <row r="68" spans="2:4" s="4" customFormat="1" ht="15" x14ac:dyDescent="0.25">
      <c r="B68" s="85"/>
      <c r="C68" s="10"/>
      <c r="D68" s="10"/>
    </row>
    <row r="69" spans="2:4" s="4" customFormat="1" ht="15" x14ac:dyDescent="0.25">
      <c r="B69" s="85"/>
      <c r="C69" s="10"/>
      <c r="D69" s="10"/>
    </row>
    <row r="70" spans="2:4" s="4" customFormat="1" ht="15" x14ac:dyDescent="0.25">
      <c r="B70" s="85"/>
      <c r="C70" s="10"/>
      <c r="D70" s="10"/>
    </row>
    <row r="71" spans="2:4" s="4" customFormat="1" ht="15" x14ac:dyDescent="0.25">
      <c r="B71" s="85"/>
      <c r="C71" s="10"/>
      <c r="D71" s="10"/>
    </row>
    <row r="72" spans="2:4" s="4" customFormat="1" ht="15" x14ac:dyDescent="0.25">
      <c r="B72" s="85"/>
      <c r="C72" s="10"/>
      <c r="D72" s="10"/>
    </row>
    <row r="73" spans="2:4" s="4" customFormat="1" ht="15" x14ac:dyDescent="0.25">
      <c r="B73" s="85"/>
      <c r="C73" s="10"/>
      <c r="D73" s="10"/>
    </row>
    <row r="74" spans="2:4" s="4" customFormat="1" ht="15" x14ac:dyDescent="0.25">
      <c r="B74" s="85"/>
      <c r="C74" s="10"/>
      <c r="D74" s="10"/>
    </row>
    <row r="75" spans="2:4" s="4" customFormat="1" ht="15" x14ac:dyDescent="0.25">
      <c r="B75" s="85"/>
      <c r="C75" s="10"/>
      <c r="D75" s="10"/>
    </row>
    <row r="76" spans="2:4" s="4" customFormat="1" ht="15" x14ac:dyDescent="0.25">
      <c r="B76" s="85"/>
      <c r="C76" s="10"/>
      <c r="D76" s="10"/>
    </row>
    <row r="77" spans="2:4" s="4" customFormat="1" ht="15" x14ac:dyDescent="0.25">
      <c r="B77" s="85"/>
      <c r="C77" s="10"/>
      <c r="D77" s="10"/>
    </row>
    <row r="78" spans="2:4" s="4" customFormat="1" ht="15" x14ac:dyDescent="0.25">
      <c r="B78" s="85"/>
      <c r="C78" s="10"/>
      <c r="D78" s="10"/>
    </row>
    <row r="79" spans="2:4" s="4" customFormat="1" ht="15" x14ac:dyDescent="0.25">
      <c r="B79" s="85"/>
      <c r="C79" s="10"/>
      <c r="D79" s="10"/>
    </row>
    <row r="80" spans="2:4" s="4" customFormat="1" ht="15" x14ac:dyDescent="0.25">
      <c r="B80" s="85"/>
      <c r="C80" s="10"/>
      <c r="D80" s="10"/>
    </row>
    <row r="81" spans="2:4" s="4" customFormat="1" ht="15" x14ac:dyDescent="0.25">
      <c r="B81" s="85"/>
      <c r="C81" s="10"/>
      <c r="D81" s="10"/>
    </row>
    <row r="82" spans="2:4" s="4" customFormat="1" ht="15" x14ac:dyDescent="0.25">
      <c r="B82" s="85"/>
      <c r="C82" s="10"/>
      <c r="D82" s="10"/>
    </row>
    <row r="83" spans="2:4" s="4" customFormat="1" ht="15" x14ac:dyDescent="0.25">
      <c r="B83" s="85"/>
      <c r="C83" s="10"/>
      <c r="D83" s="10"/>
    </row>
    <row r="84" spans="2:4" s="4" customFormat="1" ht="15" x14ac:dyDescent="0.25">
      <c r="B84" s="85"/>
      <c r="C84" s="10"/>
      <c r="D84" s="10"/>
    </row>
    <row r="85" spans="2:4" s="4" customFormat="1" ht="15" x14ac:dyDescent="0.25">
      <c r="B85" s="85"/>
      <c r="C85" s="10"/>
      <c r="D85" s="10"/>
    </row>
    <row r="86" spans="2:4" s="4" customFormat="1" ht="15" x14ac:dyDescent="0.25">
      <c r="B86" s="85"/>
      <c r="C86" s="10"/>
      <c r="D86" s="10"/>
    </row>
    <row r="87" spans="2:4" s="4" customFormat="1" ht="15" x14ac:dyDescent="0.25">
      <c r="B87" s="85"/>
      <c r="C87" s="10"/>
      <c r="D87" s="10"/>
    </row>
    <row r="88" spans="2:4" s="4" customFormat="1" ht="15" x14ac:dyDescent="0.25">
      <c r="B88" s="85"/>
      <c r="C88" s="10"/>
      <c r="D88" s="10"/>
    </row>
    <row r="89" spans="2:4" s="4" customFormat="1" ht="15" x14ac:dyDescent="0.25">
      <c r="B89" s="85"/>
      <c r="C89" s="10"/>
      <c r="D89" s="10"/>
    </row>
    <row r="90" spans="2:4" s="4" customFormat="1" ht="15" x14ac:dyDescent="0.25">
      <c r="B90" s="85"/>
      <c r="C90" s="10"/>
      <c r="D90" s="10"/>
    </row>
    <row r="91" spans="2:4" s="4" customFormat="1" ht="15" x14ac:dyDescent="0.25">
      <c r="B91" s="85"/>
      <c r="C91" s="10"/>
      <c r="D91" s="10"/>
    </row>
    <row r="92" spans="2:4" s="4" customFormat="1" ht="15" x14ac:dyDescent="0.25">
      <c r="B92" s="85"/>
      <c r="C92" s="10"/>
      <c r="D92" s="10"/>
    </row>
    <row r="93" spans="2:4" s="4" customFormat="1" ht="15" x14ac:dyDescent="0.25">
      <c r="B93" s="85"/>
      <c r="C93" s="10"/>
      <c r="D93" s="10"/>
    </row>
    <row r="94" spans="2:4" s="4" customFormat="1" ht="15" x14ac:dyDescent="0.25">
      <c r="B94" s="85"/>
      <c r="C94" s="10"/>
      <c r="D94" s="10"/>
    </row>
    <row r="95" spans="2:4" s="4" customFormat="1" ht="15" x14ac:dyDescent="0.25">
      <c r="B95" s="85"/>
      <c r="C95" s="10"/>
      <c r="D95" s="10"/>
    </row>
    <row r="96" spans="2:4" s="4" customFormat="1" ht="15" x14ac:dyDescent="0.25">
      <c r="B96" s="85"/>
      <c r="C96" s="10"/>
      <c r="D96" s="10"/>
    </row>
    <row r="97" spans="2:4" s="4" customFormat="1" ht="15" x14ac:dyDescent="0.25">
      <c r="B97" s="85"/>
      <c r="C97" s="10"/>
      <c r="D97" s="10"/>
    </row>
    <row r="98" spans="2:4" s="4" customFormat="1" ht="15" x14ac:dyDescent="0.25">
      <c r="B98" s="85"/>
      <c r="C98" s="10"/>
      <c r="D98" s="10"/>
    </row>
    <row r="99" spans="2:4" s="4" customFormat="1" ht="15" x14ac:dyDescent="0.25">
      <c r="B99" s="85"/>
      <c r="C99" s="10"/>
      <c r="D99" s="10"/>
    </row>
    <row r="100" spans="2:4" s="4" customFormat="1" ht="15" x14ac:dyDescent="0.25">
      <c r="B100" s="85"/>
      <c r="C100" s="10"/>
      <c r="D100" s="10"/>
    </row>
    <row r="101" spans="2:4" s="4" customFormat="1" ht="15" x14ac:dyDescent="0.25">
      <c r="B101" s="85"/>
      <c r="C101" s="10"/>
      <c r="D101" s="10"/>
    </row>
    <row r="102" spans="2:4" s="4" customFormat="1" ht="15" x14ac:dyDescent="0.25">
      <c r="B102" s="85"/>
      <c r="C102" s="10"/>
      <c r="D102" s="10"/>
    </row>
    <row r="103" spans="2:4" s="4" customFormat="1" ht="15" x14ac:dyDescent="0.25">
      <c r="B103" s="85"/>
      <c r="C103" s="10"/>
      <c r="D103" s="10"/>
    </row>
    <row r="104" spans="2:4" s="4" customFormat="1" ht="15" x14ac:dyDescent="0.25">
      <c r="B104" s="85"/>
      <c r="C104" s="10"/>
      <c r="D104" s="10"/>
    </row>
    <row r="105" spans="2:4" s="4" customFormat="1" ht="15" x14ac:dyDescent="0.25">
      <c r="B105" s="85"/>
      <c r="C105" s="10"/>
      <c r="D105" s="10"/>
    </row>
    <row r="106" spans="2:4" s="4" customFormat="1" ht="15" x14ac:dyDescent="0.25">
      <c r="B106" s="85"/>
      <c r="C106" s="10"/>
      <c r="D106" s="10"/>
    </row>
    <row r="107" spans="2:4" s="4" customFormat="1" ht="15" x14ac:dyDescent="0.25">
      <c r="B107" s="85"/>
      <c r="C107" s="10"/>
      <c r="D107" s="10"/>
    </row>
    <row r="108" spans="2:4" s="4" customFormat="1" ht="15" x14ac:dyDescent="0.25">
      <c r="B108" s="85"/>
      <c r="C108" s="10"/>
      <c r="D108" s="10"/>
    </row>
    <row r="109" spans="2:4" s="4" customFormat="1" ht="15" x14ac:dyDescent="0.25">
      <c r="B109" s="85"/>
      <c r="C109" s="10"/>
      <c r="D109" s="10"/>
    </row>
    <row r="110" spans="2:4" s="4" customFormat="1" ht="15" x14ac:dyDescent="0.25">
      <c r="B110" s="85"/>
      <c r="C110" s="10"/>
      <c r="D110" s="10"/>
    </row>
    <row r="111" spans="2:4" s="4" customFormat="1" ht="15" x14ac:dyDescent="0.25">
      <c r="B111" s="85"/>
      <c r="C111" s="10"/>
      <c r="D111" s="10"/>
    </row>
    <row r="112" spans="2:4" s="4" customFormat="1" ht="15" x14ac:dyDescent="0.25">
      <c r="B112" s="85"/>
      <c r="C112" s="10"/>
      <c r="D112" s="10"/>
    </row>
    <row r="113" spans="2:4" s="4" customFormat="1" ht="15" x14ac:dyDescent="0.25">
      <c r="B113" s="85"/>
      <c r="C113" s="10"/>
      <c r="D113" s="10"/>
    </row>
    <row r="114" spans="2:4" s="4" customFormat="1" ht="15" x14ac:dyDescent="0.25">
      <c r="B114" s="85"/>
      <c r="C114" s="10"/>
      <c r="D114" s="10"/>
    </row>
    <row r="115" spans="2:4" s="4" customFormat="1" ht="15" x14ac:dyDescent="0.25">
      <c r="B115" s="85"/>
      <c r="C115" s="10"/>
      <c r="D115" s="10"/>
    </row>
    <row r="116" spans="2:4" s="4" customFormat="1" ht="15" x14ac:dyDescent="0.25">
      <c r="B116" s="85"/>
      <c r="C116" s="10"/>
      <c r="D116" s="10"/>
    </row>
    <row r="117" spans="2:4" s="4" customFormat="1" ht="15" x14ac:dyDescent="0.25">
      <c r="B117" s="85"/>
      <c r="C117" s="10"/>
      <c r="D117" s="10"/>
    </row>
    <row r="118" spans="2:4" s="4" customFormat="1" ht="15" x14ac:dyDescent="0.25">
      <c r="B118" s="85"/>
      <c r="C118" s="10"/>
      <c r="D118" s="10"/>
    </row>
    <row r="119" spans="2:4" s="4" customFormat="1" ht="15" x14ac:dyDescent="0.25">
      <c r="B119" s="85"/>
      <c r="C119" s="10"/>
      <c r="D119" s="10"/>
    </row>
    <row r="120" spans="2:4" s="4" customFormat="1" ht="15" x14ac:dyDescent="0.25">
      <c r="B120" s="85"/>
      <c r="C120" s="10"/>
      <c r="D120" s="10"/>
    </row>
    <row r="121" spans="2:4" s="4" customFormat="1" ht="15" x14ac:dyDescent="0.25">
      <c r="B121" s="85"/>
      <c r="C121" s="10"/>
      <c r="D121" s="10"/>
    </row>
    <row r="122" spans="2:4" s="4" customFormat="1" ht="15" x14ac:dyDescent="0.25">
      <c r="B122" s="85"/>
      <c r="C122" s="10"/>
      <c r="D122" s="10"/>
    </row>
    <row r="123" spans="2:4" s="4" customFormat="1" ht="15" x14ac:dyDescent="0.25">
      <c r="B123" s="85"/>
      <c r="C123" s="10"/>
      <c r="D123" s="10"/>
    </row>
    <row r="124" spans="2:4" s="4" customFormat="1" ht="15" x14ac:dyDescent="0.25">
      <c r="B124" s="85"/>
      <c r="C124" s="10"/>
      <c r="D124" s="10"/>
    </row>
    <row r="125" spans="2:4" s="4" customFormat="1" ht="15" x14ac:dyDescent="0.25">
      <c r="B125" s="85"/>
      <c r="C125" s="10"/>
      <c r="D125" s="10"/>
    </row>
    <row r="126" spans="2:4" s="4" customFormat="1" ht="15" x14ac:dyDescent="0.25">
      <c r="B126" s="85"/>
      <c r="C126" s="10"/>
      <c r="D126" s="10"/>
    </row>
    <row r="127" spans="2:4" s="4" customFormat="1" ht="15" x14ac:dyDescent="0.25">
      <c r="B127" s="85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s="4" customFormat="1" ht="15" x14ac:dyDescent="0.25">
      <c r="B328" s="14"/>
      <c r="C328" s="10"/>
      <c r="D328" s="10"/>
    </row>
    <row r="329" spans="2:4" s="4" customFormat="1" ht="15" x14ac:dyDescent="0.25">
      <c r="B329" s="14"/>
      <c r="C329" s="10"/>
      <c r="D329" s="10"/>
    </row>
    <row r="330" spans="2:4" s="4" customFormat="1" ht="15" x14ac:dyDescent="0.25">
      <c r="B330" s="14"/>
      <c r="C330" s="10"/>
      <c r="D330" s="10"/>
    </row>
    <row r="331" spans="2:4" s="4" customFormat="1" ht="15" x14ac:dyDescent="0.25">
      <c r="B331" s="14"/>
      <c r="C331" s="10"/>
      <c r="D331" s="10"/>
    </row>
    <row r="332" spans="2:4" s="4" customFormat="1" ht="15" x14ac:dyDescent="0.25">
      <c r="B332" s="14"/>
      <c r="C332" s="10"/>
      <c r="D332" s="10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  <row r="1841" spans="3:4" x14ac:dyDescent="0.25">
      <c r="C1841" s="9"/>
      <c r="D1841" s="9"/>
    </row>
    <row r="1842" spans="3:4" x14ac:dyDescent="0.25">
      <c r="C1842" s="9"/>
      <c r="D1842" s="9"/>
    </row>
    <row r="1843" spans="3:4" x14ac:dyDescent="0.25">
      <c r="C1843" s="9"/>
      <c r="D1843" s="9"/>
    </row>
    <row r="1844" spans="3:4" x14ac:dyDescent="0.25">
      <c r="C1844" s="9"/>
      <c r="D1844" s="9"/>
    </row>
    <row r="1845" spans="3:4" x14ac:dyDescent="0.25">
      <c r="C1845" s="9"/>
      <c r="D1845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103</v>
      </c>
      <c r="B1" s="32" t="s">
        <v>104</v>
      </c>
      <c r="C1" s="33"/>
      <c r="D1" s="34"/>
      <c r="E1" s="31" t="s">
        <v>105</v>
      </c>
      <c r="F1" s="35"/>
      <c r="I1" s="31" t="s">
        <v>106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107</v>
      </c>
      <c r="B3" s="38" t="s">
        <v>108</v>
      </c>
      <c r="C3" s="38" t="s">
        <v>109</v>
      </c>
      <c r="D3" s="38" t="s">
        <v>110</v>
      </c>
      <c r="E3" s="38" t="s">
        <v>1</v>
      </c>
      <c r="F3" s="38" t="s">
        <v>111</v>
      </c>
      <c r="G3" s="38" t="s">
        <v>112</v>
      </c>
      <c r="H3" s="38" t="s">
        <v>113</v>
      </c>
      <c r="I3" s="38" t="s">
        <v>114</v>
      </c>
      <c r="J3" s="39" t="s">
        <v>115</v>
      </c>
    </row>
    <row r="4" spans="1:10" ht="30" x14ac:dyDescent="0.25">
      <c r="A4" s="40" t="s">
        <v>86</v>
      </c>
      <c r="B4" s="41" t="s">
        <v>116</v>
      </c>
      <c r="C4" s="79" t="s">
        <v>134</v>
      </c>
      <c r="D4" s="43" t="s">
        <v>87</v>
      </c>
      <c r="E4" s="44">
        <v>200</v>
      </c>
      <c r="F4" s="45">
        <v>11.14</v>
      </c>
      <c r="G4" s="46">
        <v>242.84819199999998</v>
      </c>
      <c r="H4" s="46">
        <v>6.95</v>
      </c>
      <c r="I4" s="46">
        <v>6.8</v>
      </c>
      <c r="J4" s="47">
        <v>38.840000000000003</v>
      </c>
    </row>
    <row r="5" spans="1:10" x14ac:dyDescent="0.25">
      <c r="A5" s="48"/>
      <c r="B5" s="49"/>
      <c r="C5" s="80" t="s">
        <v>104</v>
      </c>
      <c r="D5" s="50" t="s">
        <v>88</v>
      </c>
      <c r="E5" s="35">
        <v>5</v>
      </c>
      <c r="F5" s="51">
        <v>3.25</v>
      </c>
      <c r="G5" s="52">
        <v>33.031999999999996</v>
      </c>
      <c r="H5" s="52">
        <v>0.04</v>
      </c>
      <c r="I5" s="52">
        <v>3.63</v>
      </c>
      <c r="J5" s="53">
        <v>7.0000000000000007E-2</v>
      </c>
    </row>
    <row r="6" spans="1:10" x14ac:dyDescent="0.25">
      <c r="A6" s="48"/>
      <c r="B6" s="54" t="s">
        <v>117</v>
      </c>
      <c r="C6" s="80" t="s">
        <v>135</v>
      </c>
      <c r="D6" s="50" t="s">
        <v>89</v>
      </c>
      <c r="E6" s="35">
        <v>6</v>
      </c>
      <c r="F6" s="51">
        <v>3.85</v>
      </c>
      <c r="G6" s="52">
        <v>21.036000000000001</v>
      </c>
      <c r="H6" s="52">
        <v>1.58</v>
      </c>
      <c r="I6" s="52">
        <v>1.6</v>
      </c>
      <c r="J6" s="53">
        <v>0</v>
      </c>
    </row>
    <row r="7" spans="1:10" x14ac:dyDescent="0.25">
      <c r="A7" s="48"/>
      <c r="B7" s="54" t="s">
        <v>118</v>
      </c>
      <c r="C7" s="80" t="s">
        <v>104</v>
      </c>
      <c r="D7" s="50" t="s">
        <v>90</v>
      </c>
      <c r="E7" s="35">
        <v>25</v>
      </c>
      <c r="F7" s="51">
        <v>0</v>
      </c>
      <c r="G7" s="52">
        <v>67.379999999999981</v>
      </c>
      <c r="H7" s="52">
        <v>1.93</v>
      </c>
      <c r="I7" s="52">
        <v>0.75</v>
      </c>
      <c r="J7" s="53">
        <v>13.33</v>
      </c>
    </row>
    <row r="8" spans="1:10" x14ac:dyDescent="0.25">
      <c r="A8" s="48"/>
      <c r="B8" s="54" t="s">
        <v>119</v>
      </c>
      <c r="C8" s="80" t="s">
        <v>136</v>
      </c>
      <c r="D8" s="50" t="s">
        <v>91</v>
      </c>
      <c r="E8" s="35">
        <v>200</v>
      </c>
      <c r="F8" s="51">
        <v>1.43</v>
      </c>
      <c r="G8" s="52">
        <v>37.485293658536591</v>
      </c>
      <c r="H8" s="52">
        <v>0.09</v>
      </c>
      <c r="I8" s="52">
        <v>0.02</v>
      </c>
      <c r="J8" s="53">
        <v>9.68</v>
      </c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120</v>
      </c>
      <c r="B11" s="62" t="s">
        <v>119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121</v>
      </c>
      <c r="B14" s="63" t="s">
        <v>122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123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124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125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126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127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128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129</v>
      </c>
      <c r="B23" s="62" t="s">
        <v>130</v>
      </c>
      <c r="C23" s="79" t="s">
        <v>137</v>
      </c>
      <c r="D23" s="43" t="s">
        <v>98</v>
      </c>
      <c r="E23" s="44">
        <v>60</v>
      </c>
      <c r="F23" s="45">
        <v>0</v>
      </c>
      <c r="G23" s="46">
        <v>191.38774399999997</v>
      </c>
      <c r="H23" s="46">
        <v>4.55</v>
      </c>
      <c r="I23" s="46">
        <v>4.1399999999999997</v>
      </c>
      <c r="J23" s="47">
        <v>34.6</v>
      </c>
    </row>
    <row r="24" spans="1:10" x14ac:dyDescent="0.25">
      <c r="A24" s="48"/>
      <c r="B24" s="76" t="s">
        <v>126</v>
      </c>
      <c r="C24" s="80" t="s">
        <v>138</v>
      </c>
      <c r="D24" s="50" t="s">
        <v>99</v>
      </c>
      <c r="E24" s="35">
        <v>200</v>
      </c>
      <c r="F24" s="51">
        <v>11.61</v>
      </c>
      <c r="G24" s="52">
        <v>117.41516999999999</v>
      </c>
      <c r="H24" s="52">
        <v>5.81</v>
      </c>
      <c r="I24" s="52">
        <v>6.41</v>
      </c>
      <c r="J24" s="53">
        <v>9.42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131</v>
      </c>
      <c r="B27" s="41" t="s">
        <v>116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125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126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118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132</v>
      </c>
      <c r="B33" s="62" t="s">
        <v>133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130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126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119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45371.313217592593</v>
      </c>
    </row>
    <row r="2" spans="1:2" x14ac:dyDescent="0.2">
      <c r="A2" t="s">
        <v>76</v>
      </c>
      <c r="B2" s="13">
        <v>45366.602349537039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20.03.2024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2024-03-15T10:10:12Z</dcterms:modified>
</cp:coreProperties>
</file>