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4 апрель 2024\"/>
    </mc:Choice>
  </mc:AlternateContent>
  <bookViews>
    <workbookView xWindow="240" yWindow="135" windowWidth="11355" windowHeight="6150"/>
  </bookViews>
  <sheets>
    <sheet name="01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'01.04.2024'!$A$4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2" i="1" l="1"/>
  <c r="BX28" i="1"/>
  <c r="BX19" i="1"/>
  <c r="BX16" i="1"/>
  <c r="A31" i="1"/>
  <c r="C31" i="1"/>
  <c r="A30" i="1"/>
  <c r="C30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A18" i="1"/>
  <c r="C18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<sst xmlns="http://schemas.openxmlformats.org/spreadsheetml/2006/main" count="169" uniqueCount="151">
  <si>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</si>
  <si>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</si>
  <si>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</si>
  <si>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</si>
  <si>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</si>
  <si>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</si>
  <si>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</si>
  <si>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</si>
  <si>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</si>
  <si>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</si>
  <si>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</si>
  <si>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</si>
  <si>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</si>
  <si>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</si>
  <si>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</si>
  <si>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</si>
  <si>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</si>
  <si>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</si>
  <si>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</si>
  <si>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</si>
  <si>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</si>
  <si>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</si>
  <si>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</si>
  <si>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</si>
  <si>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</si>
  <si>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</si>
  <si>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</si>
  <si>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</si>
  <si>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</si>
  <si>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</si>
  <si>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</si>
  <si>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</si>
  <si>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</si>
  <si>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</si>
  <si>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</si>
  <si>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</si>
  <si>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</si>
  <si>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</si>
  <si>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</si>
  <si>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</si>
  <si>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</si>
  <si>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</si>
  <si>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</si>
  <si>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</si>
  <si>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</si>
  <si>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</si>
  <si>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</si>
  <si>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</si>
  <si>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</si>
  <si>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</si>
  <si>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</si>
  <si>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</si>
  <si>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</si>
  <si>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</si>
  <si>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</si>
  <si>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</si>
  <si>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</si>
  <si>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</si>
  <si>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</si>
  <si>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</si>
  <si>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</si>
  <si>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</si>
  <si>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</si>
  <si>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</si>
  <si>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</si>
  <si>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</si>
  <si>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</si>
  <si>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</si>
  <si>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</si>
  <si>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</si>
  <si>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</si>
  <si>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</si>
  <si>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</si>
  <si>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</si>
  <si>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</si>
  <si>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</si>
  <si>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</si>
  <si>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</si>
  <si>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</si>
  <si>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</si>
  <si>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</si>
  <si>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</si>
  <si>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</si>
  <si>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</si>
  <si>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</si>
  <si>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без физ.норм</t>
  </si>
  <si>
    <t>Завтрак</t>
  </si>
  <si>
    <t>Каша ячневая молочная с маслом сливочным</t>
  </si>
  <si>
    <t>Сыр (порциями)</t>
  </si>
  <si>
    <t>Масло сливочное</t>
  </si>
  <si>
    <t>Батон</t>
  </si>
  <si>
    <t>Чай с лимоном</t>
  </si>
  <si>
    <t>Итого за 'Завтрак'</t>
  </si>
  <si>
    <t>10:00</t>
  </si>
  <si>
    <t>Сок</t>
  </si>
  <si>
    <t>Итого за '10:00'</t>
  </si>
  <si>
    <t xml:space="preserve">Обед </t>
  </si>
  <si>
    <t>Огурец свежий</t>
  </si>
  <si>
    <t>Печень в молочном соусе</t>
  </si>
  <si>
    <t>Хлеб пшеничный</t>
  </si>
  <si>
    <t>Хлеб ржаной</t>
  </si>
  <si>
    <t>Итого за 'Обед '</t>
  </si>
  <si>
    <t xml:space="preserve">Полдник </t>
  </si>
  <si>
    <t>Кофейный напиток с молоком (вариант 2)</t>
  </si>
  <si>
    <t>Печенье</t>
  </si>
  <si>
    <t>Итого за 'Полдник '</t>
  </si>
  <si>
    <t>Итого за день</t>
  </si>
  <si>
    <t>01.04.2024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</si>
  <si>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</si>
  <si>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</si>
  <si>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</si>
  <si>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</si>
  <si>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</si>
  <si>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</si>
  <si>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</si>
  <si>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</si>
  <si>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</si>
  <si>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</si>
  <si>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</si>
  <si>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</si>
  <si>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</si>
  <si>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</si>
  <si>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</si>
  <si>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</si>
  <si>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</si>
  <si>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</si>
  <si>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</si>
  <si>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</si>
  <si>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</si>
  <si>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</si>
  <si>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</si>
  <si>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</si>
  <si>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</si>
  <si>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</si>
  <si>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</si>
  <si>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</si>
  <si>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</si>
  <si>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</si>
  <si>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</si>
  <si>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15/4</t>
  </si>
  <si>
    <t>4/13</t>
  </si>
  <si>
    <t>29/10</t>
  </si>
  <si>
    <t>32/10</t>
  </si>
  <si>
    <t xml:space="preserve">Каша ячневая </t>
  </si>
  <si>
    <t>Сыр</t>
  </si>
  <si>
    <t>Уха</t>
  </si>
  <si>
    <t>Макароны</t>
  </si>
  <si>
    <t>Компот из сухофруктов</t>
  </si>
  <si>
    <t>Кофейный напиток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</si>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</sst>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6"/>
  <sheetViews>
    <sheetView tabSelected="1" zoomScaleNormal="100" workbookViewId="0">
      <selection activeCell="C35" sqref="C35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9.4257812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45383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"15/4"</f>
        <v>15/4</v>
      </c>
      <c r="B11" s="82" t="s">
        <v>143</v>
      </c>
      <c r="C11" s="24" t="str">
        <f>"200"</f>
        <v>200</v>
      </c>
      <c r="D11" s="24">
        <v>179.79121999999995</v>
      </c>
      <c r="E11" s="23">
        <v>3.62</v>
      </c>
      <c r="F11" s="23">
        <v>0.09</v>
      </c>
      <c r="G11" s="23">
        <v>0</v>
      </c>
      <c r="H11" s="23">
        <v>0</v>
      </c>
      <c r="I11" s="23">
        <v>7.43</v>
      </c>
      <c r="J11" s="23">
        <v>19.16</v>
      </c>
      <c r="K11" s="23">
        <v>2.4300000000000002</v>
      </c>
      <c r="L11" s="23">
        <v>0</v>
      </c>
      <c r="M11" s="23">
        <v>0</v>
      </c>
      <c r="N11" s="23">
        <v>0.08</v>
      </c>
      <c r="O11" s="23">
        <v>1.52</v>
      </c>
      <c r="P11" s="23">
        <v>259.14</v>
      </c>
      <c r="Q11" s="23">
        <v>388.8</v>
      </c>
      <c r="R11" s="23">
        <v>142.84</v>
      </c>
      <c r="S11" s="23">
        <v>46.81</v>
      </c>
      <c r="T11" s="23">
        <v>188.59</v>
      </c>
      <c r="U11" s="23">
        <v>1.05</v>
      </c>
      <c r="V11" s="23">
        <v>19.2</v>
      </c>
      <c r="W11" s="23">
        <v>96</v>
      </c>
      <c r="X11" s="23">
        <v>52.6</v>
      </c>
      <c r="Y11" s="23">
        <v>0.84</v>
      </c>
      <c r="Z11" s="23">
        <v>0.11</v>
      </c>
      <c r="AA11" s="23">
        <v>0.14000000000000001</v>
      </c>
      <c r="AB11" s="23">
        <v>1.1000000000000001</v>
      </c>
      <c r="AC11" s="23">
        <v>2.7</v>
      </c>
      <c r="AD11" s="23">
        <v>6.42</v>
      </c>
      <c r="AE11" s="23">
        <v>0</v>
      </c>
      <c r="AF11" s="23">
        <v>0</v>
      </c>
      <c r="AG11" s="23">
        <v>0</v>
      </c>
      <c r="AH11" s="23">
        <v>1136.1300000000001</v>
      </c>
      <c r="AI11" s="23">
        <v>482</v>
      </c>
      <c r="AJ11" s="23">
        <v>418.27</v>
      </c>
      <c r="AK11" s="23">
        <v>488.44</v>
      </c>
      <c r="AL11" s="23">
        <v>140.52000000000001</v>
      </c>
      <c r="AM11" s="23">
        <v>924.13</v>
      </c>
      <c r="AN11" s="23">
        <v>708.3</v>
      </c>
      <c r="AO11" s="23">
        <v>1881.71</v>
      </c>
      <c r="AP11" s="23">
        <v>1748.21</v>
      </c>
      <c r="AQ11" s="23">
        <v>445.34</v>
      </c>
      <c r="AR11" s="23">
        <v>942.25</v>
      </c>
      <c r="AS11" s="23">
        <v>3964.35</v>
      </c>
      <c r="AT11" s="23">
        <v>3.06</v>
      </c>
      <c r="AU11" s="23">
        <v>1195.78</v>
      </c>
      <c r="AV11" s="23">
        <v>760.61</v>
      </c>
      <c r="AW11" s="23">
        <v>519.80999999999995</v>
      </c>
      <c r="AX11" s="23">
        <v>240.28</v>
      </c>
      <c r="AY11" s="23">
        <v>0.84</v>
      </c>
      <c r="AZ11" s="23">
        <v>1.17</v>
      </c>
      <c r="BA11" s="23">
        <v>0.88</v>
      </c>
      <c r="BB11" s="23">
        <v>2.16</v>
      </c>
      <c r="BC11" s="23">
        <v>0.09</v>
      </c>
      <c r="BD11" s="23">
        <v>0.51</v>
      </c>
      <c r="BE11" s="23">
        <v>0.01</v>
      </c>
      <c r="BF11" s="23">
        <v>3.43</v>
      </c>
      <c r="BG11" s="23">
        <v>0.01</v>
      </c>
      <c r="BH11" s="23">
        <v>1.04</v>
      </c>
      <c r="BI11" s="23">
        <v>0.65</v>
      </c>
      <c r="BJ11" s="23">
        <v>0.51</v>
      </c>
      <c r="BK11" s="23">
        <v>0</v>
      </c>
      <c r="BL11" s="23">
        <v>1.0900000000000001</v>
      </c>
      <c r="BM11" s="23">
        <v>0.3</v>
      </c>
      <c r="BN11" s="23">
        <v>26.41</v>
      </c>
      <c r="BO11" s="23">
        <v>0</v>
      </c>
      <c r="BP11" s="23">
        <v>0</v>
      </c>
      <c r="BQ11" s="23">
        <v>10.15</v>
      </c>
      <c r="BR11" s="23">
        <v>0.27</v>
      </c>
      <c r="BS11" s="23">
        <v>0.09</v>
      </c>
      <c r="BT11" s="23">
        <v>0</v>
      </c>
      <c r="BU11" s="23">
        <v>0</v>
      </c>
      <c r="BV11" s="23">
        <v>0</v>
      </c>
      <c r="BW11" s="23">
        <v>176.35</v>
      </c>
      <c r="BY11" s="23">
        <v>35.200000000000003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4</v>
      </c>
      <c r="CK11" s="23">
        <v>0.5</v>
      </c>
    </row>
    <row r="12" spans="1:89" s="23" customFormat="1" ht="15" x14ac:dyDescent="0.25">
      <c r="A12" s="23" t="str">
        <f>"4/13"</f>
        <v>4/13</v>
      </c>
      <c r="B12" s="82" t="s">
        <v>144</v>
      </c>
      <c r="C12" s="24" t="str">
        <f>"6"</f>
        <v>6</v>
      </c>
      <c r="D12" s="24">
        <v>21.036000000000001</v>
      </c>
      <c r="E12" s="23">
        <v>0.92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0.12</v>
      </c>
      <c r="O12" s="23">
        <v>0.26</v>
      </c>
      <c r="P12" s="23">
        <v>66</v>
      </c>
      <c r="Q12" s="23">
        <v>6</v>
      </c>
      <c r="R12" s="23">
        <v>60</v>
      </c>
      <c r="S12" s="23">
        <v>3.3</v>
      </c>
      <c r="T12" s="23">
        <v>36</v>
      </c>
      <c r="U12" s="23">
        <v>0.04</v>
      </c>
      <c r="V12" s="23">
        <v>12.6</v>
      </c>
      <c r="W12" s="23">
        <v>10.199999999999999</v>
      </c>
      <c r="X12" s="23">
        <v>14.28</v>
      </c>
      <c r="Y12" s="23">
        <v>0.02</v>
      </c>
      <c r="Z12" s="23">
        <v>0</v>
      </c>
      <c r="AA12" s="23">
        <v>0.02</v>
      </c>
      <c r="AB12" s="23">
        <v>0.01</v>
      </c>
      <c r="AC12" s="23">
        <v>0.41</v>
      </c>
      <c r="AD12" s="23">
        <v>0.04</v>
      </c>
      <c r="AE12" s="23">
        <v>0</v>
      </c>
      <c r="AF12" s="23">
        <v>94.2</v>
      </c>
      <c r="AG12" s="23">
        <v>70.2</v>
      </c>
      <c r="AH12" s="23">
        <v>138</v>
      </c>
      <c r="AI12" s="23">
        <v>94.8</v>
      </c>
      <c r="AJ12" s="23">
        <v>33.6</v>
      </c>
      <c r="AK12" s="23">
        <v>57</v>
      </c>
      <c r="AL12" s="23">
        <v>42</v>
      </c>
      <c r="AM12" s="23">
        <v>80.400000000000006</v>
      </c>
      <c r="AN12" s="23">
        <v>45.6</v>
      </c>
      <c r="AO12" s="23">
        <v>52.2</v>
      </c>
      <c r="AP12" s="23">
        <v>93.6</v>
      </c>
      <c r="AQ12" s="23">
        <v>42</v>
      </c>
      <c r="AR12" s="23">
        <v>30.6</v>
      </c>
      <c r="AS12" s="23">
        <v>310.2</v>
      </c>
      <c r="AT12" s="23">
        <v>0</v>
      </c>
      <c r="AU12" s="23">
        <v>163.80000000000001</v>
      </c>
      <c r="AV12" s="23">
        <v>77.400000000000006</v>
      </c>
      <c r="AW12" s="23">
        <v>83.4</v>
      </c>
      <c r="AX12" s="23">
        <v>12.9</v>
      </c>
      <c r="AY12" s="23">
        <v>0</v>
      </c>
      <c r="AZ12" s="23">
        <v>0.01</v>
      </c>
      <c r="BA12" s="23">
        <v>0.02</v>
      </c>
      <c r="BB12" s="23">
        <v>0.06</v>
      </c>
      <c r="BC12" s="23">
        <v>0.08</v>
      </c>
      <c r="BD12" s="23">
        <v>0.2</v>
      </c>
      <c r="BE12" s="23">
        <v>0.02</v>
      </c>
      <c r="BF12" s="23">
        <v>0.42</v>
      </c>
      <c r="BG12" s="23">
        <v>0.01</v>
      </c>
      <c r="BH12" s="23">
        <v>0.09</v>
      </c>
      <c r="BI12" s="23">
        <v>0.01</v>
      </c>
      <c r="BJ12" s="23">
        <v>0</v>
      </c>
      <c r="BK12" s="23">
        <v>0</v>
      </c>
      <c r="BL12" s="23">
        <v>0.03</v>
      </c>
      <c r="BM12" s="23">
        <v>0.04</v>
      </c>
      <c r="BN12" s="23">
        <v>0.31</v>
      </c>
      <c r="BO12" s="23">
        <v>0</v>
      </c>
      <c r="BP12" s="23">
        <v>0</v>
      </c>
      <c r="BQ12" s="23">
        <v>0.04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2.4500000000000002</v>
      </c>
      <c r="BY12" s="23">
        <v>14.3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"6"</f>
        <v>6</v>
      </c>
      <c r="D13" s="24">
        <v>39.638399999999997</v>
      </c>
      <c r="E13" s="23">
        <v>2.83</v>
      </c>
      <c r="F13" s="23">
        <v>0.13</v>
      </c>
      <c r="G13" s="23">
        <v>0</v>
      </c>
      <c r="H13" s="23">
        <v>0</v>
      </c>
      <c r="I13" s="23">
        <v>0.08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0.08</v>
      </c>
      <c r="P13" s="23">
        <v>0.9</v>
      </c>
      <c r="Q13" s="23">
        <v>1.8</v>
      </c>
      <c r="R13" s="23">
        <v>1.44</v>
      </c>
      <c r="S13" s="23">
        <v>0</v>
      </c>
      <c r="T13" s="23">
        <v>1.8</v>
      </c>
      <c r="U13" s="23">
        <v>0.01</v>
      </c>
      <c r="V13" s="23">
        <v>24</v>
      </c>
      <c r="W13" s="23">
        <v>18</v>
      </c>
      <c r="X13" s="23">
        <v>27</v>
      </c>
      <c r="Y13" s="23">
        <v>0.06</v>
      </c>
      <c r="Z13" s="23">
        <v>0</v>
      </c>
      <c r="AA13" s="23">
        <v>0.01</v>
      </c>
      <c r="AB13" s="23">
        <v>0.01</v>
      </c>
      <c r="AC13" s="23">
        <v>0.01</v>
      </c>
      <c r="AD13" s="23">
        <v>0</v>
      </c>
      <c r="AE13" s="23">
        <v>0</v>
      </c>
      <c r="AF13" s="23">
        <v>2.52</v>
      </c>
      <c r="AG13" s="23">
        <v>2.46</v>
      </c>
      <c r="AH13" s="23">
        <v>4.5599999999999996</v>
      </c>
      <c r="AI13" s="23">
        <v>2.7</v>
      </c>
      <c r="AJ13" s="23">
        <v>1.02</v>
      </c>
      <c r="AK13" s="23">
        <v>2.82</v>
      </c>
      <c r="AL13" s="23">
        <v>2.58</v>
      </c>
      <c r="AM13" s="23">
        <v>2.52</v>
      </c>
      <c r="AN13" s="23">
        <v>2.16</v>
      </c>
      <c r="AO13" s="23">
        <v>1.56</v>
      </c>
      <c r="AP13" s="23">
        <v>3.42</v>
      </c>
      <c r="AQ13" s="23">
        <v>2.1</v>
      </c>
      <c r="AR13" s="23">
        <v>1.44</v>
      </c>
      <c r="AS13" s="23">
        <v>8.52</v>
      </c>
      <c r="AT13" s="23">
        <v>0</v>
      </c>
      <c r="AU13" s="23">
        <v>2.88</v>
      </c>
      <c r="AV13" s="23">
        <v>3.24</v>
      </c>
      <c r="AW13" s="23">
        <v>2.52</v>
      </c>
      <c r="AX13" s="23">
        <v>0.6</v>
      </c>
      <c r="AY13" s="23">
        <v>0.16</v>
      </c>
      <c r="AZ13" s="23">
        <v>7.0000000000000007E-2</v>
      </c>
      <c r="BA13" s="23">
        <v>0.04</v>
      </c>
      <c r="BB13" s="23">
        <v>0.09</v>
      </c>
      <c r="BC13" s="23">
        <v>0.1</v>
      </c>
      <c r="BD13" s="23">
        <v>0.48</v>
      </c>
      <c r="BE13" s="23">
        <v>0</v>
      </c>
      <c r="BF13" s="23">
        <v>1.32</v>
      </c>
      <c r="BG13" s="23">
        <v>0</v>
      </c>
      <c r="BH13" s="23">
        <v>0.41</v>
      </c>
      <c r="BI13" s="23">
        <v>0</v>
      </c>
      <c r="BJ13" s="23">
        <v>0</v>
      </c>
      <c r="BK13" s="23">
        <v>0</v>
      </c>
      <c r="BL13" s="23">
        <v>0.09</v>
      </c>
      <c r="BM13" s="23">
        <v>0.14000000000000001</v>
      </c>
      <c r="BN13" s="23">
        <v>1.08</v>
      </c>
      <c r="BO13" s="23">
        <v>0</v>
      </c>
      <c r="BP13" s="23">
        <v>0</v>
      </c>
      <c r="BQ13" s="23">
        <v>0.05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1.5</v>
      </c>
      <c r="BY13" s="23">
        <v>27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"-"</f>
        <v>-</v>
      </c>
      <c r="B14" s="82" t="s">
        <v>90</v>
      </c>
      <c r="C14" s="24" t="str">
        <f>"25"</f>
        <v>25</v>
      </c>
      <c r="D14" s="24">
        <v>67.379999999999981</v>
      </c>
      <c r="E14" s="23">
        <v>0.13</v>
      </c>
      <c r="F14" s="23">
        <v>0</v>
      </c>
      <c r="G14" s="23">
        <v>0</v>
      </c>
      <c r="H14" s="23">
        <v>0</v>
      </c>
      <c r="I14" s="23">
        <v>0.83</v>
      </c>
      <c r="J14" s="23">
        <v>11.7</v>
      </c>
      <c r="K14" s="23">
        <v>0.8</v>
      </c>
      <c r="L14" s="23">
        <v>0</v>
      </c>
      <c r="M14" s="23">
        <v>0</v>
      </c>
      <c r="N14" s="23">
        <v>0.08</v>
      </c>
      <c r="O14" s="23">
        <v>0.4</v>
      </c>
      <c r="P14" s="23">
        <v>107.25</v>
      </c>
      <c r="Q14" s="23">
        <v>32.75</v>
      </c>
      <c r="R14" s="23">
        <v>5.5</v>
      </c>
      <c r="S14" s="23">
        <v>8.25</v>
      </c>
      <c r="T14" s="23">
        <v>21.25</v>
      </c>
      <c r="U14" s="23">
        <v>0.5</v>
      </c>
      <c r="V14" s="23">
        <v>0</v>
      </c>
      <c r="W14" s="23">
        <v>0</v>
      </c>
      <c r="X14" s="23">
        <v>0</v>
      </c>
      <c r="Y14" s="23">
        <v>0.43</v>
      </c>
      <c r="Z14" s="23">
        <v>0.04</v>
      </c>
      <c r="AA14" s="23">
        <v>0.01</v>
      </c>
      <c r="AB14" s="23">
        <v>0.4</v>
      </c>
      <c r="AC14" s="23">
        <v>0.75</v>
      </c>
      <c r="AD14" s="23">
        <v>0</v>
      </c>
      <c r="AE14" s="23">
        <v>0</v>
      </c>
      <c r="AF14" s="23">
        <v>0</v>
      </c>
      <c r="AG14" s="23">
        <v>0</v>
      </c>
      <c r="AH14" s="23">
        <v>147.75</v>
      </c>
      <c r="AI14" s="23">
        <v>49.75</v>
      </c>
      <c r="AJ14" s="23">
        <v>29.25</v>
      </c>
      <c r="AK14" s="23">
        <v>58.5</v>
      </c>
      <c r="AL14" s="23">
        <v>22</v>
      </c>
      <c r="AM14" s="23">
        <v>105</v>
      </c>
      <c r="AN14" s="23">
        <v>65.25</v>
      </c>
      <c r="AO14" s="23">
        <v>90.75</v>
      </c>
      <c r="AP14" s="23">
        <v>75.25</v>
      </c>
      <c r="AQ14" s="23">
        <v>40.25</v>
      </c>
      <c r="AR14" s="23">
        <v>70</v>
      </c>
      <c r="AS14" s="23">
        <v>581.25</v>
      </c>
      <c r="AT14" s="23">
        <v>0</v>
      </c>
      <c r="AU14" s="23">
        <v>189.25</v>
      </c>
      <c r="AV14" s="23">
        <v>82.75</v>
      </c>
      <c r="AW14" s="23">
        <v>55.5</v>
      </c>
      <c r="AX14" s="23">
        <v>43.25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0.01</v>
      </c>
      <c r="BE14" s="23">
        <v>0</v>
      </c>
      <c r="BF14" s="23">
        <v>0.08</v>
      </c>
      <c r="BG14" s="23">
        <v>0</v>
      </c>
      <c r="BH14" s="23">
        <v>0.04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0.28999999999999998</v>
      </c>
      <c r="BO14" s="23">
        <v>0</v>
      </c>
      <c r="BP14" s="23">
        <v>0</v>
      </c>
      <c r="BQ14" s="23">
        <v>0.22</v>
      </c>
      <c r="BR14" s="23">
        <v>0.01</v>
      </c>
      <c r="BS14" s="23">
        <v>0</v>
      </c>
      <c r="BT14" s="23">
        <v>0</v>
      </c>
      <c r="BU14" s="23">
        <v>0</v>
      </c>
      <c r="BV14" s="23">
        <v>0</v>
      </c>
      <c r="BW14" s="23">
        <v>8.5299999999999994</v>
      </c>
      <c r="BY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</row>
    <row r="15" spans="1:89" s="23" customFormat="1" ht="15" x14ac:dyDescent="0.25">
      <c r="A15" s="23" t="str">
        <f>"29/10"</f>
        <v>29/10</v>
      </c>
      <c r="B15" s="82" t="s">
        <v>91</v>
      </c>
      <c r="C15" s="24" t="str">
        <f>"200"</f>
        <v>200</v>
      </c>
      <c r="D15" s="24">
        <v>37.485293658536591</v>
      </c>
      <c r="E15" s="23">
        <v>0</v>
      </c>
      <c r="F15" s="23">
        <v>0</v>
      </c>
      <c r="G15" s="23">
        <v>0</v>
      </c>
      <c r="H15" s="23">
        <v>0</v>
      </c>
      <c r="I15" s="23">
        <v>9.61</v>
      </c>
      <c r="J15" s="23">
        <v>0</v>
      </c>
      <c r="K15" s="23">
        <v>7.0000000000000007E-2</v>
      </c>
      <c r="L15" s="23">
        <v>0</v>
      </c>
      <c r="M15" s="23">
        <v>0</v>
      </c>
      <c r="N15" s="23">
        <v>0.09</v>
      </c>
      <c r="O15" s="23">
        <v>0.04</v>
      </c>
      <c r="P15" s="23">
        <v>0.28000000000000003</v>
      </c>
      <c r="Q15" s="23">
        <v>2.97</v>
      </c>
      <c r="R15" s="23">
        <v>0.93</v>
      </c>
      <c r="S15" s="23">
        <v>0.19</v>
      </c>
      <c r="T15" s="23">
        <v>0.34</v>
      </c>
      <c r="U15" s="23">
        <v>0.04</v>
      </c>
      <c r="V15" s="23">
        <v>0</v>
      </c>
      <c r="W15" s="23">
        <v>0.15</v>
      </c>
      <c r="X15" s="23">
        <v>0.03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0.27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0.01</v>
      </c>
      <c r="BD15" s="23">
        <v>0</v>
      </c>
      <c r="BE15" s="23">
        <v>0</v>
      </c>
      <c r="BF15" s="23">
        <v>0.02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0.02</v>
      </c>
      <c r="BO15" s="23">
        <v>0</v>
      </c>
      <c r="BP15" s="23">
        <v>0</v>
      </c>
      <c r="BQ15" s="23">
        <v>0.02</v>
      </c>
      <c r="BR15" s="23">
        <v>0.02</v>
      </c>
      <c r="BS15" s="23">
        <v>0</v>
      </c>
      <c r="BT15" s="23">
        <v>0</v>
      </c>
      <c r="BU15" s="23">
        <v>0</v>
      </c>
      <c r="BV15" s="23">
        <v>0</v>
      </c>
      <c r="BW15" s="23">
        <v>196.62</v>
      </c>
      <c r="BY15" s="23">
        <v>0.02</v>
      </c>
      <c r="CA15" s="23">
        <v>7.0000000000000007E-2</v>
      </c>
      <c r="CB15" s="23">
        <v>0.02</v>
      </c>
      <c r="CC15" s="23">
        <v>0.04</v>
      </c>
      <c r="CD15" s="23">
        <v>3.32</v>
      </c>
      <c r="CE15" s="23">
        <v>1.36</v>
      </c>
      <c r="CF15" s="23">
        <v>2.34</v>
      </c>
      <c r="CG15" s="23">
        <v>0</v>
      </c>
      <c r="CH15" s="23">
        <v>0</v>
      </c>
      <c r="CI15" s="23">
        <v>0</v>
      </c>
      <c r="CJ15" s="23">
        <v>9.76</v>
      </c>
      <c r="CK15" s="23">
        <v>0</v>
      </c>
    </row>
    <row r="16" spans="1:89" s="28" customFormat="1" ht="14.25" x14ac:dyDescent="0.2">
      <c r="B16" s="83" t="s">
        <v>92</v>
      </c>
      <c r="C16" s="29"/>
      <c r="D16" s="29">
        <v>345.33</v>
      </c>
      <c r="E16" s="28">
        <v>7.49</v>
      </c>
      <c r="F16" s="28">
        <v>0.22</v>
      </c>
      <c r="G16" s="28">
        <v>0</v>
      </c>
      <c r="H16" s="28">
        <v>0</v>
      </c>
      <c r="I16" s="28">
        <v>17.940000000000001</v>
      </c>
      <c r="J16" s="28">
        <v>30.86</v>
      </c>
      <c r="K16" s="28">
        <v>3.3</v>
      </c>
      <c r="L16" s="28">
        <v>0</v>
      </c>
      <c r="M16" s="28">
        <v>0</v>
      </c>
      <c r="N16" s="28">
        <v>0.37</v>
      </c>
      <c r="O16" s="28">
        <v>2.2999999999999998</v>
      </c>
      <c r="P16" s="28">
        <v>433.57</v>
      </c>
      <c r="Q16" s="28">
        <v>432.31</v>
      </c>
      <c r="R16" s="28">
        <v>210.71</v>
      </c>
      <c r="S16" s="28">
        <v>58.55</v>
      </c>
      <c r="T16" s="28">
        <v>247.97</v>
      </c>
      <c r="U16" s="28">
        <v>1.64</v>
      </c>
      <c r="V16" s="28">
        <v>55.8</v>
      </c>
      <c r="W16" s="28">
        <v>124.35</v>
      </c>
      <c r="X16" s="28">
        <v>93.91</v>
      </c>
      <c r="Y16" s="28">
        <v>1.35</v>
      </c>
      <c r="Z16" s="28">
        <v>0.15</v>
      </c>
      <c r="AA16" s="28">
        <v>0.19</v>
      </c>
      <c r="AB16" s="28">
        <v>1.52</v>
      </c>
      <c r="AC16" s="28">
        <v>3.87</v>
      </c>
      <c r="AD16" s="28">
        <v>6.72</v>
      </c>
      <c r="AE16" s="28">
        <v>0</v>
      </c>
      <c r="AF16" s="28">
        <v>96.72</v>
      </c>
      <c r="AG16" s="28">
        <v>72.66</v>
      </c>
      <c r="AH16" s="28">
        <v>1426.44</v>
      </c>
      <c r="AI16" s="28">
        <v>629.26</v>
      </c>
      <c r="AJ16" s="28">
        <v>482.14</v>
      </c>
      <c r="AK16" s="28">
        <v>606.76</v>
      </c>
      <c r="AL16" s="28">
        <v>207.1</v>
      </c>
      <c r="AM16" s="28">
        <v>1112.05</v>
      </c>
      <c r="AN16" s="28">
        <v>821.32</v>
      </c>
      <c r="AO16" s="28">
        <v>2026.22</v>
      </c>
      <c r="AP16" s="28">
        <v>1920.49</v>
      </c>
      <c r="AQ16" s="28">
        <v>529.69000000000005</v>
      </c>
      <c r="AR16" s="28">
        <v>1044.29</v>
      </c>
      <c r="AS16" s="28">
        <v>4864.32</v>
      </c>
      <c r="AT16" s="28">
        <v>3.06</v>
      </c>
      <c r="AU16" s="28">
        <v>1551.71</v>
      </c>
      <c r="AV16" s="28">
        <v>924</v>
      </c>
      <c r="AW16" s="28">
        <v>661.23</v>
      </c>
      <c r="AX16" s="28">
        <v>297.02999999999997</v>
      </c>
      <c r="AY16" s="28">
        <v>1</v>
      </c>
      <c r="AZ16" s="28">
        <v>1.25</v>
      </c>
      <c r="BA16" s="28">
        <v>0.94</v>
      </c>
      <c r="BB16" s="28">
        <v>2.31</v>
      </c>
      <c r="BC16" s="28">
        <v>0.28000000000000003</v>
      </c>
      <c r="BD16" s="28">
        <v>1.2</v>
      </c>
      <c r="BE16" s="28">
        <v>0.03</v>
      </c>
      <c r="BF16" s="28">
        <v>5.27</v>
      </c>
      <c r="BG16" s="28">
        <v>0.01</v>
      </c>
      <c r="BH16" s="28">
        <v>1.59</v>
      </c>
      <c r="BI16" s="28">
        <v>0.66</v>
      </c>
      <c r="BJ16" s="28">
        <v>0.51</v>
      </c>
      <c r="BK16" s="28">
        <v>0</v>
      </c>
      <c r="BL16" s="28">
        <v>1.21</v>
      </c>
      <c r="BM16" s="28">
        <v>0.49</v>
      </c>
      <c r="BN16" s="28">
        <v>28.12</v>
      </c>
      <c r="BO16" s="28">
        <v>0</v>
      </c>
      <c r="BP16" s="28">
        <v>0</v>
      </c>
      <c r="BQ16" s="28">
        <v>10.49</v>
      </c>
      <c r="BR16" s="28">
        <v>0.28999999999999998</v>
      </c>
      <c r="BS16" s="28">
        <v>0.09</v>
      </c>
      <c r="BT16" s="28">
        <v>0</v>
      </c>
      <c r="BU16" s="28">
        <v>0</v>
      </c>
      <c r="BV16" s="28">
        <v>0</v>
      </c>
      <c r="BW16" s="28">
        <v>385.44</v>
      </c>
      <c r="BX16" s="28">
        <f>$D$16/$D$33*100</f>
        <v>26.509806932023178</v>
      </c>
      <c r="BY16" s="28">
        <v>76.52</v>
      </c>
      <c r="CA16" s="28">
        <v>7.0000000000000007E-2</v>
      </c>
      <c r="CB16" s="28">
        <v>0.02</v>
      </c>
      <c r="CC16" s="28">
        <v>0.04</v>
      </c>
      <c r="CD16" s="28">
        <v>3.32</v>
      </c>
      <c r="CE16" s="28">
        <v>1.36</v>
      </c>
      <c r="CF16" s="28">
        <v>2.34</v>
      </c>
      <c r="CG16" s="28">
        <v>0</v>
      </c>
      <c r="CH16" s="28">
        <v>0</v>
      </c>
      <c r="CI16" s="28">
        <v>0</v>
      </c>
      <c r="CJ16" s="28">
        <v>13.76</v>
      </c>
      <c r="CK16" s="28">
        <v>0.5</v>
      </c>
    </row>
    <row r="17" spans="1:89" s="23" customFormat="1" ht="15" x14ac:dyDescent="0.25">
      <c r="B17" s="84" t="s">
        <v>93</v>
      </c>
      <c r="C17" s="24"/>
      <c r="D17" s="24"/>
    </row>
    <row r="18" spans="1:89" s="23" customFormat="1" ht="15" x14ac:dyDescent="0.25">
      <c r="A18" s="23" t="str">
        <f>"-"</f>
        <v>-</v>
      </c>
      <c r="B18" s="82" t="s">
        <v>94</v>
      </c>
      <c r="C18" s="24" t="str">
        <f>"200"</f>
        <v>200</v>
      </c>
      <c r="D18" s="24">
        <v>86.47999999999999</v>
      </c>
      <c r="E18" s="23">
        <v>0</v>
      </c>
      <c r="F18" s="23">
        <v>0</v>
      </c>
      <c r="G18" s="23">
        <v>0</v>
      </c>
      <c r="H18" s="23">
        <v>0</v>
      </c>
      <c r="I18" s="23">
        <v>19.8</v>
      </c>
      <c r="J18" s="23">
        <v>0.4</v>
      </c>
      <c r="K18" s="23">
        <v>0.4</v>
      </c>
      <c r="L18" s="23">
        <v>0</v>
      </c>
      <c r="M18" s="23">
        <v>0</v>
      </c>
      <c r="N18" s="23">
        <v>1</v>
      </c>
      <c r="O18" s="23">
        <v>0.6</v>
      </c>
      <c r="P18" s="23">
        <v>12</v>
      </c>
      <c r="Q18" s="23">
        <v>240</v>
      </c>
      <c r="R18" s="23">
        <v>14</v>
      </c>
      <c r="S18" s="23">
        <v>8</v>
      </c>
      <c r="T18" s="23">
        <v>14</v>
      </c>
      <c r="U18" s="23">
        <v>2.8</v>
      </c>
      <c r="V18" s="23">
        <v>0</v>
      </c>
      <c r="W18" s="23">
        <v>0</v>
      </c>
      <c r="X18" s="23">
        <v>0</v>
      </c>
      <c r="Y18" s="23">
        <v>0.2</v>
      </c>
      <c r="Z18" s="23">
        <v>0.02</v>
      </c>
      <c r="AA18" s="23">
        <v>0.02</v>
      </c>
      <c r="AB18" s="23">
        <v>0.2</v>
      </c>
      <c r="AC18" s="23">
        <v>0.4</v>
      </c>
      <c r="AD18" s="23">
        <v>4</v>
      </c>
      <c r="AE18" s="23">
        <v>0.4</v>
      </c>
      <c r="AF18" s="23">
        <v>0</v>
      </c>
      <c r="AG18" s="23">
        <v>0</v>
      </c>
      <c r="AH18" s="23">
        <v>28</v>
      </c>
      <c r="AI18" s="23">
        <v>28</v>
      </c>
      <c r="AJ18" s="23">
        <v>4</v>
      </c>
      <c r="AK18" s="23">
        <v>16</v>
      </c>
      <c r="AL18" s="23">
        <v>4</v>
      </c>
      <c r="AM18" s="23">
        <v>14</v>
      </c>
      <c r="AN18" s="23">
        <v>26</v>
      </c>
      <c r="AO18" s="23">
        <v>16</v>
      </c>
      <c r="AP18" s="23">
        <v>116</v>
      </c>
      <c r="AQ18" s="23">
        <v>10</v>
      </c>
      <c r="AR18" s="23">
        <v>22</v>
      </c>
      <c r="AS18" s="23">
        <v>64</v>
      </c>
      <c r="AT18" s="23">
        <v>0</v>
      </c>
      <c r="AU18" s="23">
        <v>20</v>
      </c>
      <c r="AV18" s="23">
        <v>24</v>
      </c>
      <c r="AW18" s="23">
        <v>10</v>
      </c>
      <c r="AX18" s="23">
        <v>8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176.2</v>
      </c>
      <c r="BY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</row>
    <row r="19" spans="1:89" s="28" customFormat="1" ht="14.25" x14ac:dyDescent="0.2">
      <c r="B19" s="83" t="s">
        <v>95</v>
      </c>
      <c r="C19" s="29"/>
      <c r="D19" s="29">
        <v>86.48</v>
      </c>
      <c r="E19" s="28">
        <v>0</v>
      </c>
      <c r="F19" s="28">
        <v>0</v>
      </c>
      <c r="G19" s="28">
        <v>0</v>
      </c>
      <c r="H19" s="28">
        <v>0</v>
      </c>
      <c r="I19" s="28">
        <v>19.8</v>
      </c>
      <c r="J19" s="28">
        <v>0.4</v>
      </c>
      <c r="K19" s="28">
        <v>0.4</v>
      </c>
      <c r="L19" s="28">
        <v>0</v>
      </c>
      <c r="M19" s="28">
        <v>0</v>
      </c>
      <c r="N19" s="28">
        <v>1</v>
      </c>
      <c r="O19" s="28">
        <v>0.6</v>
      </c>
      <c r="P19" s="28">
        <v>12</v>
      </c>
      <c r="Q19" s="28">
        <v>240</v>
      </c>
      <c r="R19" s="28">
        <v>14</v>
      </c>
      <c r="S19" s="28">
        <v>8</v>
      </c>
      <c r="T19" s="28">
        <v>14</v>
      </c>
      <c r="U19" s="28">
        <v>2.8</v>
      </c>
      <c r="V19" s="28">
        <v>0</v>
      </c>
      <c r="W19" s="28">
        <v>0</v>
      </c>
      <c r="X19" s="28">
        <v>0</v>
      </c>
      <c r="Y19" s="28">
        <v>0.2</v>
      </c>
      <c r="Z19" s="28">
        <v>0.02</v>
      </c>
      <c r="AA19" s="28">
        <v>0.02</v>
      </c>
      <c r="AB19" s="28">
        <v>0.2</v>
      </c>
      <c r="AC19" s="28">
        <v>0.4</v>
      </c>
      <c r="AD19" s="28">
        <v>4</v>
      </c>
      <c r="AE19" s="28">
        <v>0.4</v>
      </c>
      <c r="AF19" s="28">
        <v>0</v>
      </c>
      <c r="AG19" s="28">
        <v>0</v>
      </c>
      <c r="AH19" s="28">
        <v>28</v>
      </c>
      <c r="AI19" s="28">
        <v>28</v>
      </c>
      <c r="AJ19" s="28">
        <v>4</v>
      </c>
      <c r="AK19" s="28">
        <v>16</v>
      </c>
      <c r="AL19" s="28">
        <v>4</v>
      </c>
      <c r="AM19" s="28">
        <v>14</v>
      </c>
      <c r="AN19" s="28">
        <v>26</v>
      </c>
      <c r="AO19" s="28">
        <v>16</v>
      </c>
      <c r="AP19" s="28">
        <v>116</v>
      </c>
      <c r="AQ19" s="28">
        <v>10</v>
      </c>
      <c r="AR19" s="28">
        <v>22</v>
      </c>
      <c r="AS19" s="28">
        <v>64</v>
      </c>
      <c r="AT19" s="28">
        <v>0</v>
      </c>
      <c r="AU19" s="28">
        <v>20</v>
      </c>
      <c r="AV19" s="28">
        <v>24</v>
      </c>
      <c r="AW19" s="28">
        <v>10</v>
      </c>
      <c r="AX19" s="28">
        <v>8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176.2</v>
      </c>
      <c r="BX19" s="28">
        <f>$D$19/$D$33*100</f>
        <v>6.6387748052047755</v>
      </c>
      <c r="BY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</row>
    <row r="20" spans="1:89" s="23" customFormat="1" ht="15" x14ac:dyDescent="0.25">
      <c r="B20" s="84" t="s">
        <v>96</v>
      </c>
      <c r="C20" s="24"/>
      <c r="D20" s="24"/>
    </row>
    <row r="21" spans="1:89" s="23" customFormat="1" ht="15" x14ac:dyDescent="0.25">
      <c r="A21" s="23" t="str">
        <f>"-"</f>
        <v>-</v>
      </c>
      <c r="B21" s="82" t="s">
        <v>97</v>
      </c>
      <c r="C21" s="24" t="str">
        <f>"30"</f>
        <v>30</v>
      </c>
      <c r="D21" s="24">
        <v>4.6834199999999999</v>
      </c>
      <c r="E21" s="23">
        <v>0</v>
      </c>
      <c r="F21" s="23">
        <v>0</v>
      </c>
      <c r="G21" s="23">
        <v>0</v>
      </c>
      <c r="H21" s="23">
        <v>0</v>
      </c>
      <c r="I21" s="23">
        <v>0.71</v>
      </c>
      <c r="J21" s="23">
        <v>0.03</v>
      </c>
      <c r="K21" s="23">
        <v>0.28999999999999998</v>
      </c>
      <c r="L21" s="23">
        <v>0</v>
      </c>
      <c r="M21" s="23">
        <v>0</v>
      </c>
      <c r="N21" s="23">
        <v>0.03</v>
      </c>
      <c r="O21" s="23">
        <v>0.15</v>
      </c>
      <c r="P21" s="23">
        <v>2.35</v>
      </c>
      <c r="Q21" s="23">
        <v>41.45</v>
      </c>
      <c r="R21" s="23">
        <v>6.76</v>
      </c>
      <c r="S21" s="23">
        <v>4.12</v>
      </c>
      <c r="T21" s="23">
        <v>12.35</v>
      </c>
      <c r="U21" s="23">
        <v>0.18</v>
      </c>
      <c r="V21" s="23">
        <v>0</v>
      </c>
      <c r="W21" s="23">
        <v>17.64</v>
      </c>
      <c r="X21" s="23">
        <v>3</v>
      </c>
      <c r="Y21" s="23">
        <v>0.03</v>
      </c>
      <c r="Z21" s="23">
        <v>0.01</v>
      </c>
      <c r="AA21" s="23">
        <v>0.01</v>
      </c>
      <c r="AB21" s="23">
        <v>0.06</v>
      </c>
      <c r="AC21" s="23">
        <v>0.09</v>
      </c>
      <c r="AD21" s="23">
        <v>2.94</v>
      </c>
      <c r="AE21" s="23">
        <v>0</v>
      </c>
      <c r="AF21" s="23">
        <v>7.94</v>
      </c>
      <c r="AG21" s="23">
        <v>6.17</v>
      </c>
      <c r="AH21" s="23">
        <v>8.82</v>
      </c>
      <c r="AI21" s="23">
        <v>7.64</v>
      </c>
      <c r="AJ21" s="23">
        <v>1.76</v>
      </c>
      <c r="AK21" s="23">
        <v>6.17</v>
      </c>
      <c r="AL21" s="23">
        <v>1.47</v>
      </c>
      <c r="AM21" s="23">
        <v>5</v>
      </c>
      <c r="AN21" s="23">
        <v>7.64</v>
      </c>
      <c r="AO21" s="23">
        <v>13.23</v>
      </c>
      <c r="AP21" s="23">
        <v>15.58</v>
      </c>
      <c r="AQ21" s="23">
        <v>2.94</v>
      </c>
      <c r="AR21" s="23">
        <v>8.23</v>
      </c>
      <c r="AS21" s="23">
        <v>41.16</v>
      </c>
      <c r="AT21" s="23">
        <v>0</v>
      </c>
      <c r="AU21" s="23">
        <v>5</v>
      </c>
      <c r="AV21" s="23">
        <v>7.94</v>
      </c>
      <c r="AW21" s="23">
        <v>6.17</v>
      </c>
      <c r="AX21" s="23">
        <v>2.06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28.5</v>
      </c>
      <c r="BY21" s="23">
        <v>2.94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</row>
    <row r="22" spans="1:89" s="23" customFormat="1" ht="15" x14ac:dyDescent="0.25">
      <c r="A22" s="23" t="str">
        <f>"37/2"</f>
        <v>37/2</v>
      </c>
      <c r="B22" s="82" t="s">
        <v>145</v>
      </c>
      <c r="C22" s="24" t="str">
        <f>"200"</f>
        <v>200</v>
      </c>
      <c r="D22" s="24">
        <v>125.62567999999999</v>
      </c>
      <c r="E22" s="23">
        <v>1.18</v>
      </c>
      <c r="F22" s="23">
        <v>0.05</v>
      </c>
      <c r="G22" s="23">
        <v>0</v>
      </c>
      <c r="H22" s="23">
        <v>0</v>
      </c>
      <c r="I22" s="23">
        <v>1.55</v>
      </c>
      <c r="J22" s="23">
        <v>8.93</v>
      </c>
      <c r="K22" s="23">
        <v>1.04</v>
      </c>
      <c r="L22" s="23">
        <v>0</v>
      </c>
      <c r="M22" s="23">
        <v>0</v>
      </c>
      <c r="N22" s="23">
        <v>0.1</v>
      </c>
      <c r="O22" s="23">
        <v>1.02</v>
      </c>
      <c r="P22" s="23">
        <v>63.26</v>
      </c>
      <c r="Q22" s="23">
        <v>126.48</v>
      </c>
      <c r="R22" s="23">
        <v>6.56</v>
      </c>
      <c r="S22" s="23">
        <v>5.19</v>
      </c>
      <c r="T22" s="23">
        <v>22.31</v>
      </c>
      <c r="U22" s="23">
        <v>0.38</v>
      </c>
      <c r="V22" s="23">
        <v>6.24</v>
      </c>
      <c r="W22" s="23">
        <v>15.2</v>
      </c>
      <c r="X22" s="23">
        <v>12</v>
      </c>
      <c r="Y22" s="23">
        <v>0.1</v>
      </c>
      <c r="Z22" s="23">
        <v>0.03</v>
      </c>
      <c r="AA22" s="23">
        <v>0.02</v>
      </c>
      <c r="AB22" s="23">
        <v>0.43</v>
      </c>
      <c r="AC22" s="23">
        <v>0.92</v>
      </c>
      <c r="AD22" s="23">
        <v>0.92</v>
      </c>
      <c r="AE22" s="23">
        <v>0</v>
      </c>
      <c r="AF22" s="23">
        <v>0.91</v>
      </c>
      <c r="AG22" s="23">
        <v>0.89</v>
      </c>
      <c r="AH22" s="23">
        <v>41.97</v>
      </c>
      <c r="AI22" s="23">
        <v>31.94</v>
      </c>
      <c r="AJ22" s="23">
        <v>9.73</v>
      </c>
      <c r="AK22" s="23">
        <v>24.06</v>
      </c>
      <c r="AL22" s="23">
        <v>11.73</v>
      </c>
      <c r="AM22" s="23">
        <v>28.99</v>
      </c>
      <c r="AN22" s="23">
        <v>35.700000000000003</v>
      </c>
      <c r="AO22" s="23">
        <v>76.540000000000006</v>
      </c>
      <c r="AP22" s="23">
        <v>45.88</v>
      </c>
      <c r="AQ22" s="23">
        <v>11.94</v>
      </c>
      <c r="AR22" s="23">
        <v>26.8</v>
      </c>
      <c r="AS22" s="23">
        <v>125.49</v>
      </c>
      <c r="AT22" s="23">
        <v>0</v>
      </c>
      <c r="AU22" s="23">
        <v>23.72</v>
      </c>
      <c r="AV22" s="23">
        <v>22.77</v>
      </c>
      <c r="AW22" s="23">
        <v>22.15</v>
      </c>
      <c r="AX22" s="23">
        <v>9.83</v>
      </c>
      <c r="AY22" s="23">
        <v>0.06</v>
      </c>
      <c r="AZ22" s="23">
        <v>0.03</v>
      </c>
      <c r="BA22" s="23">
        <v>0.01</v>
      </c>
      <c r="BB22" s="23">
        <v>0.03</v>
      </c>
      <c r="BC22" s="23">
        <v>0.04</v>
      </c>
      <c r="BD22" s="23">
        <v>0.17</v>
      </c>
      <c r="BE22" s="23">
        <v>0</v>
      </c>
      <c r="BF22" s="23">
        <v>0.51</v>
      </c>
      <c r="BG22" s="23">
        <v>0</v>
      </c>
      <c r="BH22" s="23">
        <v>0.15</v>
      </c>
      <c r="BI22" s="23">
        <v>0</v>
      </c>
      <c r="BJ22" s="23">
        <v>0</v>
      </c>
      <c r="BK22" s="23">
        <v>0</v>
      </c>
      <c r="BL22" s="23">
        <v>0.03</v>
      </c>
      <c r="BM22" s="23">
        <v>0.05</v>
      </c>
      <c r="BN22" s="23">
        <v>0.46</v>
      </c>
      <c r="BO22" s="23">
        <v>0</v>
      </c>
      <c r="BP22" s="23">
        <v>0</v>
      </c>
      <c r="BQ22" s="23">
        <v>0.06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226.68</v>
      </c>
      <c r="BY22" s="23">
        <v>8.77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0.4</v>
      </c>
    </row>
    <row r="23" spans="1:89" s="23" customFormat="1" ht="15" x14ac:dyDescent="0.25">
      <c r="A23" s="23" t="str">
        <f>"46/3"</f>
        <v>46/3</v>
      </c>
      <c r="B23" s="82" t="s">
        <v>146</v>
      </c>
      <c r="C23" s="24" t="str">
        <f>"150"</f>
        <v>150</v>
      </c>
      <c r="D23" s="24">
        <v>183.94017449999998</v>
      </c>
      <c r="E23" s="23">
        <v>1.87</v>
      </c>
      <c r="F23" s="23">
        <v>0.08</v>
      </c>
      <c r="G23" s="23">
        <v>0</v>
      </c>
      <c r="H23" s="23">
        <v>0</v>
      </c>
      <c r="I23" s="23">
        <v>0.97</v>
      </c>
      <c r="J23" s="23">
        <v>31.42</v>
      </c>
      <c r="K23" s="23">
        <v>1.72</v>
      </c>
      <c r="L23" s="23">
        <v>0</v>
      </c>
      <c r="M23" s="23">
        <v>0</v>
      </c>
      <c r="N23" s="23">
        <v>0</v>
      </c>
      <c r="O23" s="23">
        <v>0.68</v>
      </c>
      <c r="P23" s="23">
        <v>147.26</v>
      </c>
      <c r="Q23" s="23">
        <v>56.22</v>
      </c>
      <c r="R23" s="23">
        <v>10.53</v>
      </c>
      <c r="S23" s="23">
        <v>7.17</v>
      </c>
      <c r="T23" s="23">
        <v>39.83</v>
      </c>
      <c r="U23" s="23">
        <v>0.73</v>
      </c>
      <c r="V23" s="23">
        <v>9</v>
      </c>
      <c r="W23" s="23">
        <v>9</v>
      </c>
      <c r="X23" s="23">
        <v>16.88</v>
      </c>
      <c r="Y23" s="23">
        <v>0.8</v>
      </c>
      <c r="Z23" s="23">
        <v>0.06</v>
      </c>
      <c r="AA23" s="23">
        <v>0.02</v>
      </c>
      <c r="AB23" s="23">
        <v>0.49</v>
      </c>
      <c r="AC23" s="23">
        <v>1.49</v>
      </c>
      <c r="AD23" s="23">
        <v>0</v>
      </c>
      <c r="AE23" s="23">
        <v>0</v>
      </c>
      <c r="AF23" s="23">
        <v>1.48</v>
      </c>
      <c r="AG23" s="23">
        <v>1.45</v>
      </c>
      <c r="AH23" s="23">
        <v>393.39</v>
      </c>
      <c r="AI23" s="23">
        <v>122.87</v>
      </c>
      <c r="AJ23" s="23">
        <v>74.91</v>
      </c>
      <c r="AK23" s="23">
        <v>152.19</v>
      </c>
      <c r="AL23" s="23">
        <v>49.94</v>
      </c>
      <c r="AM23" s="23">
        <v>244.06</v>
      </c>
      <c r="AN23" s="23">
        <v>161.38999999999999</v>
      </c>
      <c r="AO23" s="23">
        <v>194.59</v>
      </c>
      <c r="AP23" s="23">
        <v>166.92</v>
      </c>
      <c r="AQ23" s="23">
        <v>98.07</v>
      </c>
      <c r="AR23" s="23">
        <v>170.55</v>
      </c>
      <c r="AS23" s="23">
        <v>1497.86</v>
      </c>
      <c r="AT23" s="23">
        <v>0</v>
      </c>
      <c r="AU23" s="23">
        <v>471.98</v>
      </c>
      <c r="AV23" s="23">
        <v>244.48</v>
      </c>
      <c r="AW23" s="23">
        <v>122.77</v>
      </c>
      <c r="AX23" s="23">
        <v>97.19</v>
      </c>
      <c r="AY23" s="23">
        <v>0.09</v>
      </c>
      <c r="AZ23" s="23">
        <v>0.04</v>
      </c>
      <c r="BA23" s="23">
        <v>0.02</v>
      </c>
      <c r="BB23" s="23">
        <v>0.05</v>
      </c>
      <c r="BC23" s="23">
        <v>0.06</v>
      </c>
      <c r="BD23" s="23">
        <v>0.26</v>
      </c>
      <c r="BE23" s="23">
        <v>0</v>
      </c>
      <c r="BF23" s="23">
        <v>0.81</v>
      </c>
      <c r="BG23" s="23">
        <v>0</v>
      </c>
      <c r="BH23" s="23">
        <v>0.23</v>
      </c>
      <c r="BI23" s="23">
        <v>0</v>
      </c>
      <c r="BJ23" s="23">
        <v>0</v>
      </c>
      <c r="BK23" s="23">
        <v>0</v>
      </c>
      <c r="BL23" s="23">
        <v>0.05</v>
      </c>
      <c r="BM23" s="23">
        <v>0.08</v>
      </c>
      <c r="BN23" s="23">
        <v>0.6</v>
      </c>
      <c r="BO23" s="23">
        <v>0</v>
      </c>
      <c r="BP23" s="23">
        <v>0</v>
      </c>
      <c r="BQ23" s="23">
        <v>0.24</v>
      </c>
      <c r="BR23" s="23">
        <v>0.01</v>
      </c>
      <c r="BS23" s="23">
        <v>0</v>
      </c>
      <c r="BT23" s="23">
        <v>0</v>
      </c>
      <c r="BU23" s="23">
        <v>0</v>
      </c>
      <c r="BV23" s="23">
        <v>0</v>
      </c>
      <c r="BW23" s="23">
        <v>7.57</v>
      </c>
      <c r="BY23" s="23">
        <v>10.5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0.38</v>
      </c>
    </row>
    <row r="24" spans="1:89" s="23" customFormat="1" ht="15" x14ac:dyDescent="0.25">
      <c r="A24" s="23" t="str">
        <f>"11/8"</f>
        <v>11/8</v>
      </c>
      <c r="B24" s="82" t="s">
        <v>98</v>
      </c>
      <c r="C24" s="24" t="str">
        <f>"70"</f>
        <v>70</v>
      </c>
      <c r="D24" s="24">
        <v>101.17766347500002</v>
      </c>
      <c r="E24" s="23">
        <v>2.1800000000000002</v>
      </c>
      <c r="F24" s="23">
        <v>1.54</v>
      </c>
      <c r="G24" s="23">
        <v>0</v>
      </c>
      <c r="H24" s="23">
        <v>0</v>
      </c>
      <c r="I24" s="23">
        <v>1.47</v>
      </c>
      <c r="J24" s="23">
        <v>2.0499999999999998</v>
      </c>
      <c r="K24" s="23">
        <v>0.11</v>
      </c>
      <c r="L24" s="23">
        <v>0</v>
      </c>
      <c r="M24" s="23">
        <v>0</v>
      </c>
      <c r="N24" s="23">
        <v>0.04</v>
      </c>
      <c r="O24" s="23">
        <v>1.25</v>
      </c>
      <c r="P24" s="23">
        <v>170.18</v>
      </c>
      <c r="Q24" s="23">
        <v>177.68</v>
      </c>
      <c r="R24" s="23">
        <v>42.2</v>
      </c>
      <c r="S24" s="23">
        <v>13.25</v>
      </c>
      <c r="T24" s="23">
        <v>178.94</v>
      </c>
      <c r="U24" s="23">
        <v>3.35</v>
      </c>
      <c r="V24" s="23">
        <v>3977.17</v>
      </c>
      <c r="W24" s="23">
        <v>416.3</v>
      </c>
      <c r="X24" s="23">
        <v>4063.97</v>
      </c>
      <c r="Y24" s="23">
        <v>1.53</v>
      </c>
      <c r="Z24" s="23">
        <v>0.13</v>
      </c>
      <c r="AA24" s="23">
        <v>0.88</v>
      </c>
      <c r="AB24" s="23">
        <v>3.54</v>
      </c>
      <c r="AC24" s="23">
        <v>6.68</v>
      </c>
      <c r="AD24" s="23">
        <v>5.66</v>
      </c>
      <c r="AE24" s="23">
        <v>0</v>
      </c>
      <c r="AF24" s="23">
        <v>53.01</v>
      </c>
      <c r="AG24" s="23">
        <v>52.35</v>
      </c>
      <c r="AH24" s="23">
        <v>115.79</v>
      </c>
      <c r="AI24" s="23">
        <v>80.12</v>
      </c>
      <c r="AJ24" s="23">
        <v>28.97</v>
      </c>
      <c r="AK24" s="23">
        <v>52.45</v>
      </c>
      <c r="AL24" s="23">
        <v>17.55</v>
      </c>
      <c r="AM24" s="23">
        <v>63.65</v>
      </c>
      <c r="AN24" s="23">
        <v>11.03</v>
      </c>
      <c r="AO24" s="23">
        <v>13.18</v>
      </c>
      <c r="AP24" s="23">
        <v>11.57</v>
      </c>
      <c r="AQ24" s="23">
        <v>6.82</v>
      </c>
      <c r="AR24" s="23">
        <v>11.54</v>
      </c>
      <c r="AS24" s="23">
        <v>100.83</v>
      </c>
      <c r="AT24" s="23">
        <v>0</v>
      </c>
      <c r="AU24" s="23">
        <v>31.79</v>
      </c>
      <c r="AV24" s="23">
        <v>16.7</v>
      </c>
      <c r="AW24" s="23">
        <v>67.84</v>
      </c>
      <c r="AX24" s="23">
        <v>14.94</v>
      </c>
      <c r="AY24" s="23">
        <v>0.02</v>
      </c>
      <c r="AZ24" s="23">
        <v>0.01</v>
      </c>
      <c r="BA24" s="23">
        <v>0.01</v>
      </c>
      <c r="BB24" s="23">
        <v>0.01</v>
      </c>
      <c r="BC24" s="23">
        <v>0.02</v>
      </c>
      <c r="BD24" s="23">
        <v>7.0000000000000007E-2</v>
      </c>
      <c r="BE24" s="23">
        <v>0</v>
      </c>
      <c r="BF24" s="23">
        <v>0.34</v>
      </c>
      <c r="BG24" s="23">
        <v>0</v>
      </c>
      <c r="BH24" s="23">
        <v>0.15</v>
      </c>
      <c r="BI24" s="23">
        <v>0.01</v>
      </c>
      <c r="BJ24" s="23">
        <v>0.01</v>
      </c>
      <c r="BK24" s="23">
        <v>0</v>
      </c>
      <c r="BL24" s="23">
        <v>0.01</v>
      </c>
      <c r="BM24" s="23">
        <v>0.02</v>
      </c>
      <c r="BN24" s="23">
        <v>0.67</v>
      </c>
      <c r="BO24" s="23">
        <v>0</v>
      </c>
      <c r="BP24" s="23">
        <v>0</v>
      </c>
      <c r="BQ24" s="23">
        <v>1.26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66.44</v>
      </c>
      <c r="BY24" s="23">
        <v>4046.55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0.28999999999999998</v>
      </c>
    </row>
    <row r="25" spans="1:89" s="23" customFormat="1" ht="15" x14ac:dyDescent="0.25">
      <c r="A25" s="23" t="str">
        <f>"6/10"</f>
        <v>6/10</v>
      </c>
      <c r="B25" s="82" t="s">
        <v>147</v>
      </c>
      <c r="C25" s="24" t="str">
        <f>"200"</f>
        <v>200</v>
      </c>
      <c r="D25" s="24">
        <v>74.990570000000005</v>
      </c>
      <c r="E25" s="23">
        <v>0.02</v>
      </c>
      <c r="F25" s="23">
        <v>0</v>
      </c>
      <c r="G25" s="23">
        <v>0</v>
      </c>
      <c r="H25" s="23">
        <v>0</v>
      </c>
      <c r="I25" s="23">
        <v>16.84</v>
      </c>
      <c r="J25" s="23">
        <v>0.43</v>
      </c>
      <c r="K25" s="23">
        <v>2.57</v>
      </c>
      <c r="L25" s="23">
        <v>0</v>
      </c>
      <c r="M25" s="23">
        <v>0</v>
      </c>
      <c r="N25" s="23">
        <v>0.23</v>
      </c>
      <c r="O25" s="23">
        <v>0.61</v>
      </c>
      <c r="P25" s="23">
        <v>2.62</v>
      </c>
      <c r="Q25" s="23">
        <v>255.27</v>
      </c>
      <c r="R25" s="23">
        <v>23.57</v>
      </c>
      <c r="S25" s="23">
        <v>14.96</v>
      </c>
      <c r="T25" s="23">
        <v>20.37</v>
      </c>
      <c r="U25" s="23">
        <v>0.49</v>
      </c>
      <c r="V25" s="23">
        <v>0</v>
      </c>
      <c r="W25" s="23">
        <v>472.5</v>
      </c>
      <c r="X25" s="23">
        <v>87.45</v>
      </c>
      <c r="Y25" s="23">
        <v>0.83</v>
      </c>
      <c r="Z25" s="23">
        <v>0.01</v>
      </c>
      <c r="AA25" s="23">
        <v>0.03</v>
      </c>
      <c r="AB25" s="23">
        <v>0.38</v>
      </c>
      <c r="AC25" s="23">
        <v>0.59</v>
      </c>
      <c r="AD25" s="23">
        <v>20.239999999999998</v>
      </c>
      <c r="AE25" s="23">
        <v>0</v>
      </c>
      <c r="AF25" s="23">
        <v>0</v>
      </c>
      <c r="AG25" s="23">
        <v>0</v>
      </c>
      <c r="AH25" s="23">
        <v>0.01</v>
      </c>
      <c r="AI25" s="23">
        <v>0.01</v>
      </c>
      <c r="AJ25" s="23">
        <v>0</v>
      </c>
      <c r="AK25" s="23">
        <v>0.01</v>
      </c>
      <c r="AL25" s="23">
        <v>0</v>
      </c>
      <c r="AM25" s="23">
        <v>0.01</v>
      </c>
      <c r="AN25" s="23">
        <v>0.01</v>
      </c>
      <c r="AO25" s="23">
        <v>0.01</v>
      </c>
      <c r="AP25" s="23">
        <v>0.04</v>
      </c>
      <c r="AQ25" s="23">
        <v>0</v>
      </c>
      <c r="AR25" s="23">
        <v>0.01</v>
      </c>
      <c r="AS25" s="23">
        <v>0.02</v>
      </c>
      <c r="AT25" s="23">
        <v>0</v>
      </c>
      <c r="AU25" s="23">
        <v>0.01</v>
      </c>
      <c r="AV25" s="23">
        <v>0.01</v>
      </c>
      <c r="AW25" s="23">
        <v>0</v>
      </c>
      <c r="AX25" s="23">
        <v>0</v>
      </c>
      <c r="AY25" s="23">
        <v>0.01</v>
      </c>
      <c r="AZ25" s="23">
        <v>0.01</v>
      </c>
      <c r="BA25" s="23">
        <v>0.01</v>
      </c>
      <c r="BB25" s="23">
        <v>0.01</v>
      </c>
      <c r="BC25" s="23">
        <v>0.01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0.01</v>
      </c>
      <c r="BJ25" s="23">
        <v>0</v>
      </c>
      <c r="BK25" s="23">
        <v>0</v>
      </c>
      <c r="BL25" s="23">
        <v>0</v>
      </c>
      <c r="BM25" s="23">
        <v>0.01</v>
      </c>
      <c r="BN25" s="23">
        <v>0.01</v>
      </c>
      <c r="BO25" s="23">
        <v>0</v>
      </c>
      <c r="BP25" s="23">
        <v>0</v>
      </c>
      <c r="BQ25" s="23">
        <v>0</v>
      </c>
      <c r="BR25" s="23">
        <v>0</v>
      </c>
      <c r="BS25" s="23">
        <v>0.01</v>
      </c>
      <c r="BT25" s="23">
        <v>0</v>
      </c>
      <c r="BU25" s="23">
        <v>0</v>
      </c>
      <c r="BV25" s="23">
        <v>0</v>
      </c>
      <c r="BW25" s="23">
        <v>213.01</v>
      </c>
      <c r="BY25" s="23">
        <v>78.75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10</v>
      </c>
      <c r="CK25" s="23">
        <v>0</v>
      </c>
    </row>
    <row r="26" spans="1:89" s="23" customFormat="1" ht="15" x14ac:dyDescent="0.25">
      <c r="A26" s="23" t="str">
        <f>"-"</f>
        <v>-</v>
      </c>
      <c r="B26" s="82" t="s">
        <v>99</v>
      </c>
      <c r="C26" s="24" t="str">
        <f>"30"</f>
        <v>30</v>
      </c>
      <c r="D26" s="24">
        <v>67.170299999999997</v>
      </c>
      <c r="E26" s="23">
        <v>0</v>
      </c>
      <c r="F26" s="23">
        <v>0</v>
      </c>
      <c r="G26" s="23">
        <v>0</v>
      </c>
      <c r="H26" s="23">
        <v>0</v>
      </c>
      <c r="I26" s="23">
        <v>0.33</v>
      </c>
      <c r="J26" s="23">
        <v>13.68</v>
      </c>
      <c r="K26" s="23">
        <v>0.06</v>
      </c>
      <c r="L26" s="23">
        <v>0</v>
      </c>
      <c r="M26" s="23">
        <v>0</v>
      </c>
      <c r="N26" s="23">
        <v>0</v>
      </c>
      <c r="O26" s="23">
        <v>0.54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152.69</v>
      </c>
      <c r="AI26" s="23">
        <v>50.63</v>
      </c>
      <c r="AJ26" s="23">
        <v>30.02</v>
      </c>
      <c r="AK26" s="23">
        <v>60.03</v>
      </c>
      <c r="AL26" s="23">
        <v>22.71</v>
      </c>
      <c r="AM26" s="23">
        <v>108.58</v>
      </c>
      <c r="AN26" s="23">
        <v>67.34</v>
      </c>
      <c r="AO26" s="23">
        <v>93.96</v>
      </c>
      <c r="AP26" s="23">
        <v>77.52</v>
      </c>
      <c r="AQ26" s="23">
        <v>40.72</v>
      </c>
      <c r="AR26" s="23">
        <v>72.040000000000006</v>
      </c>
      <c r="AS26" s="23">
        <v>602.39</v>
      </c>
      <c r="AT26" s="23">
        <v>0</v>
      </c>
      <c r="AU26" s="23">
        <v>196.27</v>
      </c>
      <c r="AV26" s="23">
        <v>85.35</v>
      </c>
      <c r="AW26" s="23">
        <v>56.64</v>
      </c>
      <c r="AX26" s="23">
        <v>44.89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0.02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0.02</v>
      </c>
      <c r="BO26" s="23">
        <v>0</v>
      </c>
      <c r="BP26" s="23">
        <v>0</v>
      </c>
      <c r="BQ26" s="23">
        <v>0.08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11.73</v>
      </c>
      <c r="BY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</row>
    <row r="27" spans="1:89" s="23" customFormat="1" ht="15" x14ac:dyDescent="0.25">
      <c r="A27" s="23" t="str">
        <f>"-"</f>
        <v>-</v>
      </c>
      <c r="B27" s="82" t="s">
        <v>100</v>
      </c>
      <c r="C27" s="24" t="str">
        <f>"15"</f>
        <v>15</v>
      </c>
      <c r="D27" s="24">
        <v>29.006999999999998</v>
      </c>
      <c r="E27" s="23">
        <v>0.03</v>
      </c>
      <c r="F27" s="23">
        <v>0</v>
      </c>
      <c r="G27" s="23">
        <v>0</v>
      </c>
      <c r="H27" s="23">
        <v>0</v>
      </c>
      <c r="I27" s="23">
        <v>0.18</v>
      </c>
      <c r="J27" s="23">
        <v>4.83</v>
      </c>
      <c r="K27" s="23">
        <v>1.25</v>
      </c>
      <c r="L27" s="23">
        <v>0</v>
      </c>
      <c r="M27" s="23">
        <v>0</v>
      </c>
      <c r="N27" s="23">
        <v>0.15</v>
      </c>
      <c r="O27" s="23">
        <v>0.38</v>
      </c>
      <c r="P27" s="23">
        <v>91.5</v>
      </c>
      <c r="Q27" s="23">
        <v>36.75</v>
      </c>
      <c r="R27" s="23">
        <v>5.25</v>
      </c>
      <c r="S27" s="23">
        <v>7.05</v>
      </c>
      <c r="T27" s="23">
        <v>23.7</v>
      </c>
      <c r="U27" s="23">
        <v>0.59</v>
      </c>
      <c r="V27" s="23">
        <v>0</v>
      </c>
      <c r="W27" s="23">
        <v>0.75</v>
      </c>
      <c r="X27" s="23">
        <v>0.15</v>
      </c>
      <c r="Y27" s="23">
        <v>0.21</v>
      </c>
      <c r="Z27" s="23">
        <v>0.03</v>
      </c>
      <c r="AA27" s="23">
        <v>0.01</v>
      </c>
      <c r="AB27" s="23">
        <v>0.11</v>
      </c>
      <c r="AC27" s="23">
        <v>0.3</v>
      </c>
      <c r="AD27" s="23">
        <v>0</v>
      </c>
      <c r="AE27" s="23">
        <v>0</v>
      </c>
      <c r="AF27" s="23">
        <v>0</v>
      </c>
      <c r="AG27" s="23">
        <v>0</v>
      </c>
      <c r="AH27" s="23">
        <v>64.05</v>
      </c>
      <c r="AI27" s="23">
        <v>33.450000000000003</v>
      </c>
      <c r="AJ27" s="23">
        <v>13.95</v>
      </c>
      <c r="AK27" s="23">
        <v>29.7</v>
      </c>
      <c r="AL27" s="23">
        <v>12</v>
      </c>
      <c r="AM27" s="23">
        <v>55.65</v>
      </c>
      <c r="AN27" s="23">
        <v>44.55</v>
      </c>
      <c r="AO27" s="23">
        <v>43.65</v>
      </c>
      <c r="AP27" s="23">
        <v>69.599999999999994</v>
      </c>
      <c r="AQ27" s="23">
        <v>18.600000000000001</v>
      </c>
      <c r="AR27" s="23">
        <v>46.5</v>
      </c>
      <c r="AS27" s="23">
        <v>229.35</v>
      </c>
      <c r="AT27" s="23">
        <v>0</v>
      </c>
      <c r="AU27" s="23">
        <v>78.900000000000006</v>
      </c>
      <c r="AV27" s="23">
        <v>43.65</v>
      </c>
      <c r="AW27" s="23">
        <v>27</v>
      </c>
      <c r="AX27" s="23">
        <v>19.5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0.02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0.02</v>
      </c>
      <c r="BO27" s="23">
        <v>0</v>
      </c>
      <c r="BP27" s="23">
        <v>0</v>
      </c>
      <c r="BQ27" s="23">
        <v>7.0000000000000007E-2</v>
      </c>
      <c r="BR27" s="23">
        <v>0.01</v>
      </c>
      <c r="BS27" s="23">
        <v>0</v>
      </c>
      <c r="BT27" s="23">
        <v>0</v>
      </c>
      <c r="BU27" s="23">
        <v>0</v>
      </c>
      <c r="BV27" s="23">
        <v>0</v>
      </c>
      <c r="BW27" s="23">
        <v>7.05</v>
      </c>
      <c r="BY27" s="23">
        <v>0.13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</row>
    <row r="28" spans="1:89" s="28" customFormat="1" ht="14.25" x14ac:dyDescent="0.2">
      <c r="B28" s="83" t="s">
        <v>101</v>
      </c>
      <c r="C28" s="29"/>
      <c r="D28" s="29">
        <v>586.59</v>
      </c>
      <c r="E28" s="28">
        <v>5.27</v>
      </c>
      <c r="F28" s="28">
        <v>1.68</v>
      </c>
      <c r="G28" s="28">
        <v>0</v>
      </c>
      <c r="H28" s="28">
        <v>0</v>
      </c>
      <c r="I28" s="28">
        <v>22.04</v>
      </c>
      <c r="J28" s="28">
        <v>61.37</v>
      </c>
      <c r="K28" s="28">
        <v>7.03</v>
      </c>
      <c r="L28" s="28">
        <v>0</v>
      </c>
      <c r="M28" s="28">
        <v>0</v>
      </c>
      <c r="N28" s="28">
        <v>0.54</v>
      </c>
      <c r="O28" s="28">
        <v>4.62</v>
      </c>
      <c r="P28" s="28">
        <v>477.17</v>
      </c>
      <c r="Q28" s="28">
        <v>693.85</v>
      </c>
      <c r="R28" s="28">
        <v>94.88</v>
      </c>
      <c r="S28" s="28">
        <v>51.74</v>
      </c>
      <c r="T28" s="28">
        <v>297.49</v>
      </c>
      <c r="U28" s="28">
        <v>5.72</v>
      </c>
      <c r="V28" s="28">
        <v>3992.41</v>
      </c>
      <c r="W28" s="28">
        <v>931.39</v>
      </c>
      <c r="X28" s="28">
        <v>4183.45</v>
      </c>
      <c r="Y28" s="28">
        <v>3.5</v>
      </c>
      <c r="Z28" s="28">
        <v>0.27</v>
      </c>
      <c r="AA28" s="28">
        <v>0.98</v>
      </c>
      <c r="AB28" s="28">
        <v>5</v>
      </c>
      <c r="AC28" s="28">
        <v>10.06</v>
      </c>
      <c r="AD28" s="28">
        <v>29.76</v>
      </c>
      <c r="AE28" s="28">
        <v>0</v>
      </c>
      <c r="AF28" s="28">
        <v>63.33</v>
      </c>
      <c r="AG28" s="28">
        <v>60.86</v>
      </c>
      <c r="AH28" s="28">
        <v>776.71</v>
      </c>
      <c r="AI28" s="28">
        <v>326.67</v>
      </c>
      <c r="AJ28" s="28">
        <v>159.34</v>
      </c>
      <c r="AK28" s="28">
        <v>324.60000000000002</v>
      </c>
      <c r="AL28" s="28">
        <v>115.4</v>
      </c>
      <c r="AM28" s="28">
        <v>505.92</v>
      </c>
      <c r="AN28" s="28">
        <v>327.66000000000003</v>
      </c>
      <c r="AO28" s="28">
        <v>435.16</v>
      </c>
      <c r="AP28" s="28">
        <v>387.12</v>
      </c>
      <c r="AQ28" s="28">
        <v>179.09</v>
      </c>
      <c r="AR28" s="28">
        <v>335.67</v>
      </c>
      <c r="AS28" s="28">
        <v>2597.09</v>
      </c>
      <c r="AT28" s="28">
        <v>0</v>
      </c>
      <c r="AU28" s="28">
        <v>807.68</v>
      </c>
      <c r="AV28" s="28">
        <v>420.9</v>
      </c>
      <c r="AW28" s="28">
        <v>302.57</v>
      </c>
      <c r="AX28" s="28">
        <v>188.41</v>
      </c>
      <c r="AY28" s="28">
        <v>0.19</v>
      </c>
      <c r="AZ28" s="28">
        <v>0.09</v>
      </c>
      <c r="BA28" s="28">
        <v>0.05</v>
      </c>
      <c r="BB28" s="28">
        <v>0.11</v>
      </c>
      <c r="BC28" s="28">
        <v>0.12</v>
      </c>
      <c r="BD28" s="28">
        <v>0.51</v>
      </c>
      <c r="BE28" s="28">
        <v>0</v>
      </c>
      <c r="BF28" s="28">
        <v>1.71</v>
      </c>
      <c r="BG28" s="28">
        <v>0</v>
      </c>
      <c r="BH28" s="28">
        <v>0.54</v>
      </c>
      <c r="BI28" s="28">
        <v>0.02</v>
      </c>
      <c r="BJ28" s="28">
        <v>0.01</v>
      </c>
      <c r="BK28" s="28">
        <v>0</v>
      </c>
      <c r="BL28" s="28">
        <v>0.1</v>
      </c>
      <c r="BM28" s="28">
        <v>0.17</v>
      </c>
      <c r="BN28" s="28">
        <v>1.77</v>
      </c>
      <c r="BO28" s="28">
        <v>0</v>
      </c>
      <c r="BP28" s="28">
        <v>0</v>
      </c>
      <c r="BQ28" s="28">
        <v>1.73</v>
      </c>
      <c r="BR28" s="28">
        <v>0.03</v>
      </c>
      <c r="BS28" s="28">
        <v>0.01</v>
      </c>
      <c r="BT28" s="28">
        <v>0</v>
      </c>
      <c r="BU28" s="28">
        <v>0</v>
      </c>
      <c r="BV28" s="28">
        <v>0</v>
      </c>
      <c r="BW28" s="28">
        <v>560.98</v>
      </c>
      <c r="BX28" s="28">
        <f>$D$28/$D$33*100</f>
        <v>45.03051471999386</v>
      </c>
      <c r="BY28" s="28">
        <v>4147.6400000000003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10</v>
      </c>
      <c r="CK28" s="28">
        <v>1.07</v>
      </c>
    </row>
    <row r="29" spans="1:89" s="23" customFormat="1" ht="15" x14ac:dyDescent="0.25">
      <c r="B29" s="84" t="s">
        <v>102</v>
      </c>
      <c r="C29" s="24"/>
      <c r="D29" s="24"/>
    </row>
    <row r="30" spans="1:89" s="23" customFormat="1" ht="15" x14ac:dyDescent="0.25">
      <c r="A30" s="23" t="str">
        <f>"32/10"</f>
        <v>32/10</v>
      </c>
      <c r="B30" s="82" t="s">
        <v>148</v>
      </c>
      <c r="C30" s="24" t="str">
        <f>"200"</f>
        <v>200</v>
      </c>
      <c r="D30" s="24">
        <v>77.788600000000002</v>
      </c>
      <c r="E30" s="23">
        <v>2</v>
      </c>
      <c r="F30" s="23">
        <v>0</v>
      </c>
      <c r="G30" s="23">
        <v>0</v>
      </c>
      <c r="H30" s="23">
        <v>0</v>
      </c>
      <c r="I30" s="23">
        <v>9.5</v>
      </c>
      <c r="J30" s="23">
        <v>0</v>
      </c>
      <c r="K30" s="23">
        <v>0</v>
      </c>
      <c r="L30" s="23">
        <v>0</v>
      </c>
      <c r="M30" s="23">
        <v>0</v>
      </c>
      <c r="N30" s="23">
        <v>0.1</v>
      </c>
      <c r="O30" s="23">
        <v>0.71</v>
      </c>
      <c r="P30" s="23">
        <v>49.55</v>
      </c>
      <c r="Q30" s="23">
        <v>144.69</v>
      </c>
      <c r="R30" s="23">
        <v>116.55</v>
      </c>
      <c r="S30" s="23">
        <v>13.3</v>
      </c>
      <c r="T30" s="23">
        <v>83.7</v>
      </c>
      <c r="U30" s="23">
        <v>0.11</v>
      </c>
      <c r="V30" s="23">
        <v>20</v>
      </c>
      <c r="W30" s="23">
        <v>9</v>
      </c>
      <c r="X30" s="23">
        <v>22</v>
      </c>
      <c r="Y30" s="23">
        <v>0</v>
      </c>
      <c r="Z30" s="23">
        <v>0.03</v>
      </c>
      <c r="AA30" s="23">
        <v>0.14000000000000001</v>
      </c>
      <c r="AB30" s="23">
        <v>0.09</v>
      </c>
      <c r="AC30" s="23">
        <v>0.8</v>
      </c>
      <c r="AD30" s="23">
        <v>0.52</v>
      </c>
      <c r="AE30" s="23">
        <v>0</v>
      </c>
      <c r="AF30" s="23">
        <v>159.74</v>
      </c>
      <c r="AG30" s="23">
        <v>157.78</v>
      </c>
      <c r="AH30" s="23">
        <v>270.48</v>
      </c>
      <c r="AI30" s="23">
        <v>217.56</v>
      </c>
      <c r="AJ30" s="23">
        <v>72.52</v>
      </c>
      <c r="AK30" s="23">
        <v>127.4</v>
      </c>
      <c r="AL30" s="23">
        <v>42.14</v>
      </c>
      <c r="AM30" s="23">
        <v>143.08000000000001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180.32</v>
      </c>
      <c r="AX30" s="23">
        <v>25.48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198.55</v>
      </c>
      <c r="BY30" s="23">
        <v>21.5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5</v>
      </c>
      <c r="CK30" s="23">
        <v>0</v>
      </c>
    </row>
    <row r="31" spans="1:89" s="23" customFormat="1" ht="15" x14ac:dyDescent="0.25">
      <c r="A31" s="23" t="str">
        <f>"-"</f>
        <v>-</v>
      </c>
      <c r="B31" s="82" t="s">
        <v>104</v>
      </c>
      <c r="C31" s="24" t="str">
        <f>"60"</f>
        <v>60</v>
      </c>
      <c r="D31" s="24">
        <v>206.45399999999998</v>
      </c>
      <c r="E31" s="23">
        <v>0.12</v>
      </c>
      <c r="F31" s="23">
        <v>0</v>
      </c>
      <c r="G31" s="23">
        <v>0</v>
      </c>
      <c r="H31" s="23">
        <v>0</v>
      </c>
      <c r="I31" s="23">
        <v>0.6</v>
      </c>
      <c r="J31" s="23">
        <v>40.74</v>
      </c>
      <c r="K31" s="23">
        <v>2.1</v>
      </c>
      <c r="L31" s="23">
        <v>0</v>
      </c>
      <c r="M31" s="23">
        <v>0</v>
      </c>
      <c r="N31" s="23">
        <v>0</v>
      </c>
      <c r="O31" s="23">
        <v>0.3</v>
      </c>
      <c r="P31" s="23">
        <v>1.8</v>
      </c>
      <c r="Q31" s="23">
        <v>73.2</v>
      </c>
      <c r="R31" s="23">
        <v>10.8</v>
      </c>
      <c r="S31" s="23">
        <v>9.6</v>
      </c>
      <c r="T31" s="23">
        <v>51.6</v>
      </c>
      <c r="U31" s="23">
        <v>0.72</v>
      </c>
      <c r="V31" s="23">
        <v>0</v>
      </c>
      <c r="W31" s="23">
        <v>0</v>
      </c>
      <c r="X31" s="23">
        <v>0</v>
      </c>
      <c r="Y31" s="23">
        <v>0.9</v>
      </c>
      <c r="Z31" s="23">
        <v>0.1</v>
      </c>
      <c r="AA31" s="23">
        <v>0.02</v>
      </c>
      <c r="AB31" s="23">
        <v>0.72</v>
      </c>
      <c r="AC31" s="23">
        <v>1.8</v>
      </c>
      <c r="AD31" s="23">
        <v>0</v>
      </c>
      <c r="AE31" s="23">
        <v>0</v>
      </c>
      <c r="AF31" s="23">
        <v>0</v>
      </c>
      <c r="AG31" s="23">
        <v>0</v>
      </c>
      <c r="AH31" s="23">
        <v>483.6</v>
      </c>
      <c r="AI31" s="23">
        <v>150</v>
      </c>
      <c r="AJ31" s="23">
        <v>91.8</v>
      </c>
      <c r="AK31" s="23">
        <v>186.6</v>
      </c>
      <c r="AL31" s="23">
        <v>60</v>
      </c>
      <c r="AM31" s="23">
        <v>300</v>
      </c>
      <c r="AN31" s="23">
        <v>198</v>
      </c>
      <c r="AO31" s="23">
        <v>240</v>
      </c>
      <c r="AP31" s="23">
        <v>204</v>
      </c>
      <c r="AQ31" s="23">
        <v>120</v>
      </c>
      <c r="AR31" s="23">
        <v>210</v>
      </c>
      <c r="AS31" s="23">
        <v>1848</v>
      </c>
      <c r="AT31" s="23">
        <v>0</v>
      </c>
      <c r="AU31" s="23">
        <v>582</v>
      </c>
      <c r="AV31" s="23">
        <v>300</v>
      </c>
      <c r="AW31" s="23">
        <v>150</v>
      </c>
      <c r="AX31" s="23">
        <v>120</v>
      </c>
      <c r="AY31" s="23">
        <v>0.19</v>
      </c>
      <c r="AZ31" s="23">
        <v>0.13</v>
      </c>
      <c r="BA31" s="23">
        <v>7.0000000000000007E-2</v>
      </c>
      <c r="BB31" s="23">
        <v>0.13</v>
      </c>
      <c r="BC31" s="23">
        <v>0.11</v>
      </c>
      <c r="BD31" s="23">
        <v>0.45</v>
      </c>
      <c r="BE31" s="23">
        <v>7.0000000000000007E-2</v>
      </c>
      <c r="BF31" s="23">
        <v>0.08</v>
      </c>
      <c r="BG31" s="23">
        <v>7.0000000000000007E-2</v>
      </c>
      <c r="BH31" s="23">
        <v>0.01</v>
      </c>
      <c r="BI31" s="23">
        <v>0.09</v>
      </c>
      <c r="BJ31" s="23">
        <v>0.42</v>
      </c>
      <c r="BK31" s="23">
        <v>0</v>
      </c>
      <c r="BL31" s="23">
        <v>7.0000000000000007E-2</v>
      </c>
      <c r="BM31" s="23">
        <v>0.01</v>
      </c>
      <c r="BN31" s="23">
        <v>0.06</v>
      </c>
      <c r="BO31" s="23">
        <v>0</v>
      </c>
      <c r="BP31" s="23">
        <v>0</v>
      </c>
      <c r="BQ31" s="23">
        <v>0.28999999999999998</v>
      </c>
      <c r="BR31" s="23">
        <v>0.02</v>
      </c>
      <c r="BS31" s="23">
        <v>0.04</v>
      </c>
      <c r="BT31" s="23">
        <v>0</v>
      </c>
      <c r="BU31" s="23">
        <v>0</v>
      </c>
      <c r="BV31" s="23">
        <v>0</v>
      </c>
      <c r="BW31" s="23">
        <v>8.4</v>
      </c>
      <c r="BY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</row>
    <row r="32" spans="1:89" s="28" customFormat="1" ht="14.25" x14ac:dyDescent="0.2">
      <c r="B32" s="83" t="s">
        <v>105</v>
      </c>
      <c r="C32" s="29"/>
      <c r="D32" s="29">
        <v>284.24</v>
      </c>
      <c r="E32" s="28">
        <v>2.12</v>
      </c>
      <c r="F32" s="28">
        <v>0</v>
      </c>
      <c r="G32" s="28">
        <v>0</v>
      </c>
      <c r="H32" s="28">
        <v>0</v>
      </c>
      <c r="I32" s="28">
        <v>10.1</v>
      </c>
      <c r="J32" s="28">
        <v>40.74</v>
      </c>
      <c r="K32" s="28">
        <v>2.1</v>
      </c>
      <c r="L32" s="28">
        <v>0</v>
      </c>
      <c r="M32" s="28">
        <v>0</v>
      </c>
      <c r="N32" s="28">
        <v>0.1</v>
      </c>
      <c r="O32" s="28">
        <v>1.01</v>
      </c>
      <c r="P32" s="28">
        <v>51.35</v>
      </c>
      <c r="Q32" s="28">
        <v>217.89</v>
      </c>
      <c r="R32" s="28">
        <v>127.35</v>
      </c>
      <c r="S32" s="28">
        <v>22.9</v>
      </c>
      <c r="T32" s="28">
        <v>135.30000000000001</v>
      </c>
      <c r="U32" s="28">
        <v>0.83</v>
      </c>
      <c r="V32" s="28">
        <v>20</v>
      </c>
      <c r="W32" s="28">
        <v>9</v>
      </c>
      <c r="X32" s="28">
        <v>22</v>
      </c>
      <c r="Y32" s="28">
        <v>0.9</v>
      </c>
      <c r="Z32" s="28">
        <v>0.14000000000000001</v>
      </c>
      <c r="AA32" s="28">
        <v>0.16</v>
      </c>
      <c r="AB32" s="28">
        <v>0.81</v>
      </c>
      <c r="AC32" s="28">
        <v>2.6</v>
      </c>
      <c r="AD32" s="28">
        <v>0.52</v>
      </c>
      <c r="AE32" s="28">
        <v>0</v>
      </c>
      <c r="AF32" s="28">
        <v>159.74</v>
      </c>
      <c r="AG32" s="28">
        <v>157.78</v>
      </c>
      <c r="AH32" s="28">
        <v>754.08</v>
      </c>
      <c r="AI32" s="28">
        <v>367.56</v>
      </c>
      <c r="AJ32" s="28">
        <v>164.32</v>
      </c>
      <c r="AK32" s="28">
        <v>314</v>
      </c>
      <c r="AL32" s="28">
        <v>102.14</v>
      </c>
      <c r="AM32" s="28">
        <v>443.08</v>
      </c>
      <c r="AN32" s="28">
        <v>198</v>
      </c>
      <c r="AO32" s="28">
        <v>240</v>
      </c>
      <c r="AP32" s="28">
        <v>204</v>
      </c>
      <c r="AQ32" s="28">
        <v>120</v>
      </c>
      <c r="AR32" s="28">
        <v>210</v>
      </c>
      <c r="AS32" s="28">
        <v>1848</v>
      </c>
      <c r="AT32" s="28">
        <v>0</v>
      </c>
      <c r="AU32" s="28">
        <v>582</v>
      </c>
      <c r="AV32" s="28">
        <v>300</v>
      </c>
      <c r="AW32" s="28">
        <v>330.32</v>
      </c>
      <c r="AX32" s="28">
        <v>145.47999999999999</v>
      </c>
      <c r="AY32" s="28">
        <v>0.19</v>
      </c>
      <c r="AZ32" s="28">
        <v>0.13</v>
      </c>
      <c r="BA32" s="28">
        <v>7.0000000000000007E-2</v>
      </c>
      <c r="BB32" s="28">
        <v>0.13</v>
      </c>
      <c r="BC32" s="28">
        <v>0.11</v>
      </c>
      <c r="BD32" s="28">
        <v>0.45</v>
      </c>
      <c r="BE32" s="28">
        <v>7.0000000000000007E-2</v>
      </c>
      <c r="BF32" s="28">
        <v>0.08</v>
      </c>
      <c r="BG32" s="28">
        <v>7.0000000000000007E-2</v>
      </c>
      <c r="BH32" s="28">
        <v>0.01</v>
      </c>
      <c r="BI32" s="28">
        <v>0.09</v>
      </c>
      <c r="BJ32" s="28">
        <v>0.42</v>
      </c>
      <c r="BK32" s="28">
        <v>0</v>
      </c>
      <c r="BL32" s="28">
        <v>7.0000000000000007E-2</v>
      </c>
      <c r="BM32" s="28">
        <v>0.01</v>
      </c>
      <c r="BN32" s="28">
        <v>0.06</v>
      </c>
      <c r="BO32" s="28">
        <v>0</v>
      </c>
      <c r="BP32" s="28">
        <v>0</v>
      </c>
      <c r="BQ32" s="28">
        <v>0.28999999999999998</v>
      </c>
      <c r="BR32" s="28">
        <v>0.02</v>
      </c>
      <c r="BS32" s="28">
        <v>0.04</v>
      </c>
      <c r="BT32" s="28">
        <v>0</v>
      </c>
      <c r="BU32" s="28">
        <v>0</v>
      </c>
      <c r="BV32" s="28">
        <v>0</v>
      </c>
      <c r="BW32" s="28">
        <v>206.95</v>
      </c>
      <c r="BX32" s="28">
        <f>$D$32/$D$33*100</f>
        <v>21.820135876866388</v>
      </c>
      <c r="BY32" s="28">
        <v>21.5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5</v>
      </c>
      <c r="CK32" s="28">
        <v>0</v>
      </c>
    </row>
    <row r="33" spans="2:89" s="28" customFormat="1" ht="14.25" x14ac:dyDescent="0.2">
      <c r="B33" s="83" t="s">
        <v>106</v>
      </c>
      <c r="C33" s="29"/>
      <c r="D33" s="29">
        <v>1302.6500000000001</v>
      </c>
      <c r="E33" s="28">
        <v>14.88</v>
      </c>
      <c r="F33" s="28">
        <v>1.9</v>
      </c>
      <c r="G33" s="28">
        <v>0</v>
      </c>
      <c r="H33" s="28">
        <v>0</v>
      </c>
      <c r="I33" s="28">
        <v>69.88</v>
      </c>
      <c r="J33" s="28">
        <v>133.37</v>
      </c>
      <c r="K33" s="28">
        <v>12.83</v>
      </c>
      <c r="L33" s="28">
        <v>0</v>
      </c>
      <c r="M33" s="28">
        <v>0</v>
      </c>
      <c r="N33" s="28">
        <v>2.0099999999999998</v>
      </c>
      <c r="O33" s="28">
        <v>8.52</v>
      </c>
      <c r="P33" s="28">
        <v>974.09</v>
      </c>
      <c r="Q33" s="28">
        <v>1584.05</v>
      </c>
      <c r="R33" s="28">
        <v>446.93</v>
      </c>
      <c r="S33" s="28">
        <v>141.19</v>
      </c>
      <c r="T33" s="28">
        <v>694.76</v>
      </c>
      <c r="U33" s="28">
        <v>10.99</v>
      </c>
      <c r="V33" s="28">
        <v>4068.21</v>
      </c>
      <c r="W33" s="28">
        <v>1064.74</v>
      </c>
      <c r="X33" s="28">
        <v>4299.3599999999997</v>
      </c>
      <c r="Y33" s="28">
        <v>5.95</v>
      </c>
      <c r="Z33" s="28">
        <v>0.57999999999999996</v>
      </c>
      <c r="AA33" s="28">
        <v>1.34</v>
      </c>
      <c r="AB33" s="28">
        <v>7.53</v>
      </c>
      <c r="AC33" s="28">
        <v>16.93</v>
      </c>
      <c r="AD33" s="28">
        <v>41</v>
      </c>
      <c r="AE33" s="28">
        <v>0.4</v>
      </c>
      <c r="AF33" s="28">
        <v>319.79000000000002</v>
      </c>
      <c r="AG33" s="28">
        <v>291.3</v>
      </c>
      <c r="AH33" s="28">
        <v>2985.24</v>
      </c>
      <c r="AI33" s="28">
        <v>1351.49</v>
      </c>
      <c r="AJ33" s="28">
        <v>809.8</v>
      </c>
      <c r="AK33" s="28">
        <v>1261.3699999999999</v>
      </c>
      <c r="AL33" s="28">
        <v>428.64</v>
      </c>
      <c r="AM33" s="28">
        <v>2075.0500000000002</v>
      </c>
      <c r="AN33" s="28">
        <v>1372.97</v>
      </c>
      <c r="AO33" s="28">
        <v>2717.38</v>
      </c>
      <c r="AP33" s="28">
        <v>2627.61</v>
      </c>
      <c r="AQ33" s="28">
        <v>838.78</v>
      </c>
      <c r="AR33" s="28">
        <v>1611.97</v>
      </c>
      <c r="AS33" s="28">
        <v>9373.41</v>
      </c>
      <c r="AT33" s="28">
        <v>3.06</v>
      </c>
      <c r="AU33" s="28">
        <v>2961.39</v>
      </c>
      <c r="AV33" s="28">
        <v>1668.9</v>
      </c>
      <c r="AW33" s="28">
        <v>1304.1199999999999</v>
      </c>
      <c r="AX33" s="28">
        <v>638.91999999999996</v>
      </c>
      <c r="AY33" s="28">
        <v>1.37</v>
      </c>
      <c r="AZ33" s="28">
        <v>1.47</v>
      </c>
      <c r="BA33" s="28">
        <v>1.06</v>
      </c>
      <c r="BB33" s="28">
        <v>2.5499999999999998</v>
      </c>
      <c r="BC33" s="28">
        <v>0.52</v>
      </c>
      <c r="BD33" s="28">
        <v>2.16</v>
      </c>
      <c r="BE33" s="28">
        <v>0.11</v>
      </c>
      <c r="BF33" s="28">
        <v>7.06</v>
      </c>
      <c r="BG33" s="28">
        <v>0.08</v>
      </c>
      <c r="BH33" s="28">
        <v>2.13</v>
      </c>
      <c r="BI33" s="28">
        <v>0.77</v>
      </c>
      <c r="BJ33" s="28">
        <v>0.94</v>
      </c>
      <c r="BK33" s="28">
        <v>0</v>
      </c>
      <c r="BL33" s="28">
        <v>1.38</v>
      </c>
      <c r="BM33" s="28">
        <v>0.67</v>
      </c>
      <c r="BN33" s="28">
        <v>29.95</v>
      </c>
      <c r="BO33" s="28">
        <v>0</v>
      </c>
      <c r="BP33" s="28">
        <v>0</v>
      </c>
      <c r="BQ33" s="28">
        <v>12.5</v>
      </c>
      <c r="BR33" s="28">
        <v>0.34</v>
      </c>
      <c r="BS33" s="28">
        <v>0.14000000000000001</v>
      </c>
      <c r="BT33" s="28">
        <v>0</v>
      </c>
      <c r="BU33" s="28">
        <v>0</v>
      </c>
      <c r="BV33" s="28">
        <v>0</v>
      </c>
      <c r="BW33" s="28">
        <v>1329.56</v>
      </c>
      <c r="BY33" s="28">
        <v>4245.66</v>
      </c>
      <c r="CA33" s="28">
        <v>7.0000000000000007E-2</v>
      </c>
      <c r="CB33" s="28">
        <v>0.02</v>
      </c>
      <c r="CC33" s="28">
        <v>0.04</v>
      </c>
      <c r="CD33" s="28">
        <v>3.32</v>
      </c>
      <c r="CE33" s="28">
        <v>1.36</v>
      </c>
      <c r="CF33" s="28">
        <v>2.34</v>
      </c>
      <c r="CG33" s="28">
        <v>0</v>
      </c>
      <c r="CH33" s="28">
        <v>0</v>
      </c>
      <c r="CI33" s="28">
        <v>0</v>
      </c>
      <c r="CJ33" s="28">
        <v>28.76</v>
      </c>
      <c r="CK33" s="28">
        <v>1.57</v>
      </c>
    </row>
    <row r="34" spans="2:89" s="4" customFormat="1" ht="15" x14ac:dyDescent="0.25">
      <c r="B34" s="85"/>
      <c r="C34" s="10"/>
      <c r="D34" s="10"/>
    </row>
    <row r="35" spans="2:89" s="4" customFormat="1" ht="15" x14ac:dyDescent="0.25">
      <c r="B35" s="85" t="s">
        <v>149</v>
      </c>
      <c r="C35" s="10" t="s">
        <v>150</v>
      </c>
      <c r="D35" s="10"/>
    </row>
    <row r="36" spans="2:89" s="4" customFormat="1" ht="15" x14ac:dyDescent="0.25">
      <c r="B36" s="85"/>
      <c r="C36" s="10"/>
      <c r="D36" s="10"/>
    </row>
    <row r="37" spans="2:89" s="4" customFormat="1" ht="15" x14ac:dyDescent="0.25">
      <c r="B37" s="85"/>
      <c r="C37" s="10"/>
      <c r="D37" s="10"/>
    </row>
    <row r="38" spans="2:89" s="4" customFormat="1" ht="15" x14ac:dyDescent="0.25">
      <c r="B38" s="85"/>
      <c r="C38" s="10"/>
      <c r="D38" s="10"/>
    </row>
    <row r="39" spans="2:89" s="4" customFormat="1" ht="15" x14ac:dyDescent="0.25">
      <c r="B39" s="85"/>
      <c r="C39" s="10"/>
      <c r="D39" s="10"/>
    </row>
    <row r="40" spans="2:89" s="4" customFormat="1" ht="15" x14ac:dyDescent="0.25">
      <c r="B40" s="85"/>
      <c r="C40" s="10"/>
      <c r="D40" s="10"/>
    </row>
    <row r="41" spans="2:89" s="4" customFormat="1" ht="15" x14ac:dyDescent="0.25">
      <c r="B41" s="85"/>
      <c r="C41" s="10"/>
      <c r="D41" s="10"/>
    </row>
    <row r="42" spans="2:89" s="4" customFormat="1" ht="15" x14ac:dyDescent="0.25">
      <c r="B42" s="85"/>
      <c r="C42" s="10"/>
      <c r="D42" s="10"/>
    </row>
    <row r="43" spans="2:89" s="4" customFormat="1" ht="15" x14ac:dyDescent="0.25">
      <c r="B43" s="85"/>
      <c r="C43" s="10"/>
      <c r="D43" s="10"/>
    </row>
    <row r="44" spans="2:89" s="4" customFormat="1" ht="15" x14ac:dyDescent="0.25">
      <c r="B44" s="85"/>
      <c r="C44" s="10"/>
      <c r="D44" s="10"/>
    </row>
    <row r="45" spans="2:89" s="4" customFormat="1" ht="15" x14ac:dyDescent="0.25">
      <c r="B45" s="85"/>
      <c r="C45" s="10"/>
      <c r="D45" s="10"/>
    </row>
    <row r="46" spans="2:89" s="4" customFormat="1" ht="15" x14ac:dyDescent="0.25">
      <c r="B46" s="85"/>
      <c r="C46" s="10"/>
      <c r="D46" s="10"/>
    </row>
    <row r="47" spans="2:89" s="4" customFormat="1" ht="15" x14ac:dyDescent="0.25">
      <c r="B47" s="85"/>
      <c r="C47" s="10"/>
      <c r="D47" s="10"/>
    </row>
    <row r="48" spans="2:89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85"/>
      <c r="C60" s="10"/>
      <c r="D60" s="10"/>
    </row>
    <row r="61" spans="2:4" s="4" customFormat="1" ht="15" x14ac:dyDescent="0.25">
      <c r="B61" s="85"/>
      <c r="C61" s="10"/>
      <c r="D61" s="10"/>
    </row>
    <row r="62" spans="2:4" s="4" customFormat="1" ht="15" x14ac:dyDescent="0.25">
      <c r="B62" s="85"/>
      <c r="C62" s="10"/>
      <c r="D62" s="10"/>
    </row>
    <row r="63" spans="2:4" s="4" customFormat="1" ht="15" x14ac:dyDescent="0.25">
      <c r="B63" s="85"/>
      <c r="C63" s="10"/>
      <c r="D63" s="10"/>
    </row>
    <row r="64" spans="2:4" s="4" customFormat="1" ht="15" x14ac:dyDescent="0.25">
      <c r="B64" s="85"/>
      <c r="C64" s="10"/>
      <c r="D64" s="10"/>
    </row>
    <row r="65" spans="2:4" s="4" customFormat="1" ht="15" x14ac:dyDescent="0.25">
      <c r="B65" s="85"/>
      <c r="C65" s="10"/>
      <c r="D65" s="10"/>
    </row>
    <row r="66" spans="2:4" s="4" customFormat="1" ht="15" x14ac:dyDescent="0.25">
      <c r="B66" s="85"/>
      <c r="C66" s="10"/>
      <c r="D66" s="10"/>
    </row>
    <row r="67" spans="2:4" s="4" customFormat="1" ht="15" x14ac:dyDescent="0.25">
      <c r="B67" s="85"/>
      <c r="C67" s="10"/>
      <c r="D67" s="10"/>
    </row>
    <row r="68" spans="2:4" s="4" customFormat="1" ht="15" x14ac:dyDescent="0.25">
      <c r="B68" s="85"/>
      <c r="C68" s="10"/>
      <c r="D68" s="10"/>
    </row>
    <row r="69" spans="2:4" s="4" customFormat="1" ht="15" x14ac:dyDescent="0.25">
      <c r="B69" s="85"/>
      <c r="C69" s="10"/>
      <c r="D69" s="10"/>
    </row>
    <row r="70" spans="2:4" s="4" customFormat="1" ht="15" x14ac:dyDescent="0.25">
      <c r="B70" s="85"/>
      <c r="C70" s="10"/>
      <c r="D70" s="10"/>
    </row>
    <row r="71" spans="2:4" s="4" customFormat="1" ht="15" x14ac:dyDescent="0.25">
      <c r="B71" s="85"/>
      <c r="C71" s="10"/>
      <c r="D71" s="10"/>
    </row>
    <row r="72" spans="2:4" s="4" customFormat="1" ht="15" x14ac:dyDescent="0.25">
      <c r="B72" s="85"/>
      <c r="C72" s="10"/>
      <c r="D72" s="10"/>
    </row>
    <row r="73" spans="2:4" s="4" customFormat="1" ht="15" x14ac:dyDescent="0.25">
      <c r="B73" s="85"/>
      <c r="C73" s="10"/>
      <c r="D73" s="10"/>
    </row>
    <row r="74" spans="2:4" s="4" customFormat="1" ht="15" x14ac:dyDescent="0.25">
      <c r="B74" s="85"/>
      <c r="C74" s="10"/>
      <c r="D74" s="10"/>
    </row>
    <row r="75" spans="2:4" s="4" customFormat="1" ht="15" x14ac:dyDescent="0.25">
      <c r="B75" s="85"/>
      <c r="C75" s="10"/>
      <c r="D75" s="10"/>
    </row>
    <row r="76" spans="2:4" s="4" customFormat="1" ht="15" x14ac:dyDescent="0.25">
      <c r="B76" s="85"/>
      <c r="C76" s="10"/>
      <c r="D76" s="10"/>
    </row>
    <row r="77" spans="2:4" s="4" customFormat="1" ht="15" x14ac:dyDescent="0.25">
      <c r="B77" s="85"/>
      <c r="C77" s="10"/>
      <c r="D77" s="10"/>
    </row>
    <row r="78" spans="2:4" s="4" customFormat="1" ht="15" x14ac:dyDescent="0.25">
      <c r="B78" s="85"/>
      <c r="C78" s="10"/>
      <c r="D78" s="10"/>
    </row>
    <row r="79" spans="2:4" s="4" customFormat="1" ht="15" x14ac:dyDescent="0.25">
      <c r="B79" s="85"/>
      <c r="C79" s="10"/>
      <c r="D79" s="10"/>
    </row>
    <row r="80" spans="2:4" s="4" customFormat="1" ht="15" x14ac:dyDescent="0.25">
      <c r="B80" s="85"/>
      <c r="C80" s="10"/>
      <c r="D80" s="10"/>
    </row>
    <row r="81" spans="2:4" s="4" customFormat="1" ht="15" x14ac:dyDescent="0.25">
      <c r="B81" s="85"/>
      <c r="C81" s="10"/>
      <c r="D81" s="10"/>
    </row>
    <row r="82" spans="2:4" s="4" customFormat="1" ht="15" x14ac:dyDescent="0.25">
      <c r="B82" s="85"/>
      <c r="C82" s="10"/>
      <c r="D82" s="10"/>
    </row>
    <row r="83" spans="2:4" s="4" customFormat="1" ht="15" x14ac:dyDescent="0.25">
      <c r="B83" s="85"/>
      <c r="C83" s="10"/>
      <c r="D83" s="10"/>
    </row>
    <row r="84" spans="2:4" s="4" customFormat="1" ht="15" x14ac:dyDescent="0.25">
      <c r="B84" s="85"/>
      <c r="C84" s="10"/>
      <c r="D84" s="10"/>
    </row>
    <row r="85" spans="2:4" s="4" customFormat="1" ht="15" x14ac:dyDescent="0.25">
      <c r="B85" s="85"/>
      <c r="C85" s="10"/>
      <c r="D85" s="10"/>
    </row>
    <row r="86" spans="2:4" s="4" customFormat="1" ht="15" x14ac:dyDescent="0.25">
      <c r="B86" s="85"/>
      <c r="C86" s="10"/>
      <c r="D86" s="10"/>
    </row>
    <row r="87" spans="2:4" s="4" customFormat="1" ht="15" x14ac:dyDescent="0.25">
      <c r="B87" s="85"/>
      <c r="C87" s="10"/>
      <c r="D87" s="10"/>
    </row>
    <row r="88" spans="2:4" s="4" customFormat="1" ht="15" x14ac:dyDescent="0.25">
      <c r="B88" s="85"/>
      <c r="C88" s="10"/>
      <c r="D88" s="10"/>
    </row>
    <row r="89" spans="2:4" s="4" customFormat="1" ht="15" x14ac:dyDescent="0.25">
      <c r="B89" s="85"/>
      <c r="C89" s="10"/>
      <c r="D89" s="10"/>
    </row>
    <row r="90" spans="2:4" s="4" customFormat="1" ht="15" x14ac:dyDescent="0.25">
      <c r="B90" s="85"/>
      <c r="C90" s="10"/>
      <c r="D90" s="10"/>
    </row>
    <row r="91" spans="2:4" s="4" customFormat="1" ht="15" x14ac:dyDescent="0.25">
      <c r="B91" s="85"/>
      <c r="C91" s="10"/>
      <c r="D91" s="10"/>
    </row>
    <row r="92" spans="2:4" s="4" customFormat="1" ht="15" x14ac:dyDescent="0.25">
      <c r="B92" s="85"/>
      <c r="C92" s="10"/>
      <c r="D92" s="10"/>
    </row>
    <row r="93" spans="2:4" s="4" customFormat="1" ht="15" x14ac:dyDescent="0.25">
      <c r="B93" s="85"/>
      <c r="C93" s="10"/>
      <c r="D93" s="10"/>
    </row>
    <row r="94" spans="2:4" s="4" customFormat="1" ht="15" x14ac:dyDescent="0.25">
      <c r="B94" s="85"/>
      <c r="C94" s="10"/>
      <c r="D94" s="10"/>
    </row>
    <row r="95" spans="2:4" s="4" customFormat="1" ht="15" x14ac:dyDescent="0.25">
      <c r="B95" s="85"/>
      <c r="C95" s="10"/>
      <c r="D95" s="10"/>
    </row>
    <row r="96" spans="2:4" s="4" customFormat="1" ht="15" x14ac:dyDescent="0.25">
      <c r="B96" s="85"/>
      <c r="C96" s="10"/>
      <c r="D96" s="10"/>
    </row>
    <row r="97" spans="2:4" s="4" customFormat="1" ht="15" x14ac:dyDescent="0.25">
      <c r="B97" s="85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s="4" customFormat="1" ht="15" x14ac:dyDescent="0.25">
      <c r="B328" s="14"/>
      <c r="C328" s="10"/>
      <c r="D328" s="10"/>
    </row>
    <row r="329" spans="2:4" s="4" customFormat="1" ht="15" x14ac:dyDescent="0.25">
      <c r="B329" s="14"/>
      <c r="C329" s="10"/>
      <c r="D329" s="10"/>
    </row>
    <row r="330" spans="2:4" s="4" customFormat="1" ht="15" x14ac:dyDescent="0.25">
      <c r="B330" s="14"/>
      <c r="C330" s="10"/>
      <c r="D330" s="10"/>
    </row>
    <row r="331" spans="2:4" s="4" customFormat="1" ht="15" x14ac:dyDescent="0.25">
      <c r="B331" s="14"/>
      <c r="C331" s="10"/>
      <c r="D331" s="10"/>
    </row>
    <row r="332" spans="2:4" s="4" customFormat="1" ht="15" x14ac:dyDescent="0.25">
      <c r="B332" s="14"/>
      <c r="C332" s="10"/>
      <c r="D332" s="10"/>
    </row>
    <row r="333" spans="2:4" s="4" customFormat="1" ht="15" x14ac:dyDescent="0.25">
      <c r="B333" s="14"/>
      <c r="C333" s="10"/>
      <c r="D333" s="10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  <row r="1841" spans="3:4" x14ac:dyDescent="0.25">
      <c r="C1841" s="9"/>
      <c r="D1841" s="9"/>
    </row>
    <row r="1842" spans="3:4" x14ac:dyDescent="0.25">
      <c r="C1842" s="9"/>
      <c r="D1842" s="9"/>
    </row>
    <row r="1843" spans="3:4" x14ac:dyDescent="0.25">
      <c r="C1843" s="9"/>
      <c r="D1843" s="9"/>
    </row>
    <row r="1844" spans="3:4" x14ac:dyDescent="0.25">
      <c r="C1844" s="9"/>
      <c r="D1844" s="9"/>
    </row>
    <row r="1845" spans="3:4" x14ac:dyDescent="0.25">
      <c r="C1845" s="9"/>
      <c r="D1845" s="9"/>
    </row>
    <row r="1846" spans="3:4" x14ac:dyDescent="0.25">
      <c r="C1846" s="9"/>
      <c r="D1846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108</v>
      </c>
      <c r="B1" s="32" t="s">
        <v>109</v>
      </c>
      <c r="C1" s="33"/>
      <c r="D1" s="34"/>
      <c r="E1" s="31" t="s">
        <v>110</v>
      </c>
      <c r="F1" s="35"/>
      <c r="I1" s="31" t="s">
        <v>111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112</v>
      </c>
      <c r="B3" s="38" t="s">
        <v>113</v>
      </c>
      <c r="C3" s="38" t="s">
        <v>114</v>
      </c>
      <c r="D3" s="38" t="s">
        <v>115</v>
      </c>
      <c r="E3" s="38" t="s">
        <v>1</v>
      </c>
      <c r="F3" s="38" t="s">
        <v>116</v>
      </c>
      <c r="G3" s="38" t="s">
        <v>117</v>
      </c>
      <c r="H3" s="38" t="s">
        <v>118</v>
      </c>
      <c r="I3" s="38" t="s">
        <v>119</v>
      </c>
      <c r="J3" s="39" t="s">
        <v>120</v>
      </c>
    </row>
    <row r="4" spans="1:10" ht="30" x14ac:dyDescent="0.25">
      <c r="A4" s="40" t="s">
        <v>86</v>
      </c>
      <c r="B4" s="41" t="s">
        <v>121</v>
      </c>
      <c r="C4" s="79" t="s">
        <v>139</v>
      </c>
      <c r="D4" s="43" t="s">
        <v>87</v>
      </c>
      <c r="E4" s="44">
        <v>200</v>
      </c>
      <c r="F4" s="45">
        <v>9.6300000000000008</v>
      </c>
      <c r="G4" s="46">
        <v>179.79121999999995</v>
      </c>
      <c r="H4" s="46">
        <v>5.31</v>
      </c>
      <c r="I4" s="46">
        <v>5.18</v>
      </c>
      <c r="J4" s="47">
        <v>29.02</v>
      </c>
    </row>
    <row r="5" spans="1:10" x14ac:dyDescent="0.25">
      <c r="A5" s="48"/>
      <c r="B5" s="49"/>
      <c r="C5" s="80" t="s">
        <v>140</v>
      </c>
      <c r="D5" s="50" t="s">
        <v>88</v>
      </c>
      <c r="E5" s="35">
        <v>6</v>
      </c>
      <c r="F5" s="51">
        <v>3.85</v>
      </c>
      <c r="G5" s="52">
        <v>21.036000000000001</v>
      </c>
      <c r="H5" s="52">
        <v>1.58</v>
      </c>
      <c r="I5" s="52">
        <v>1.6</v>
      </c>
      <c r="J5" s="53">
        <v>0</v>
      </c>
    </row>
    <row r="6" spans="1:10" x14ac:dyDescent="0.25">
      <c r="A6" s="48"/>
      <c r="B6" s="54" t="s">
        <v>122</v>
      </c>
      <c r="C6" s="80" t="s">
        <v>109</v>
      </c>
      <c r="D6" s="50" t="s">
        <v>89</v>
      </c>
      <c r="E6" s="35">
        <v>6</v>
      </c>
      <c r="F6" s="51">
        <v>3.9</v>
      </c>
      <c r="G6" s="52">
        <v>39.638399999999997</v>
      </c>
      <c r="H6" s="52">
        <v>0.05</v>
      </c>
      <c r="I6" s="52">
        <v>4.3499999999999996</v>
      </c>
      <c r="J6" s="53">
        <v>0.08</v>
      </c>
    </row>
    <row r="7" spans="1:10" x14ac:dyDescent="0.25">
      <c r="A7" s="48"/>
      <c r="B7" s="54" t="s">
        <v>123</v>
      </c>
      <c r="C7" s="80" t="s">
        <v>109</v>
      </c>
      <c r="D7" s="50" t="s">
        <v>90</v>
      </c>
      <c r="E7" s="35">
        <v>25</v>
      </c>
      <c r="F7" s="51">
        <v>0</v>
      </c>
      <c r="G7" s="52">
        <v>67.379999999999981</v>
      </c>
      <c r="H7" s="52">
        <v>1.93</v>
      </c>
      <c r="I7" s="52">
        <v>0.75</v>
      </c>
      <c r="J7" s="53">
        <v>13.33</v>
      </c>
    </row>
    <row r="8" spans="1:10" x14ac:dyDescent="0.25">
      <c r="A8" s="48"/>
      <c r="B8" s="54" t="s">
        <v>124</v>
      </c>
      <c r="C8" s="80" t="s">
        <v>141</v>
      </c>
      <c r="D8" s="50" t="s">
        <v>91</v>
      </c>
      <c r="E8" s="35">
        <v>200</v>
      </c>
      <c r="F8" s="51">
        <v>1.43</v>
      </c>
      <c r="G8" s="52">
        <v>37.485293658536591</v>
      </c>
      <c r="H8" s="52">
        <v>0.09</v>
      </c>
      <c r="I8" s="52">
        <v>0.02</v>
      </c>
      <c r="J8" s="53">
        <v>9.68</v>
      </c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125</v>
      </c>
      <c r="B11" s="62" t="s">
        <v>124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126</v>
      </c>
      <c r="B14" s="63" t="s">
        <v>127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128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129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130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131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132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133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134</v>
      </c>
      <c r="B23" s="62" t="s">
        <v>135</v>
      </c>
      <c r="C23" s="79" t="s">
        <v>142</v>
      </c>
      <c r="D23" s="43" t="s">
        <v>103</v>
      </c>
      <c r="E23" s="44">
        <v>200</v>
      </c>
      <c r="F23" s="45">
        <v>6.14</v>
      </c>
      <c r="G23" s="46">
        <v>77.788600000000002</v>
      </c>
      <c r="H23" s="46">
        <v>3.14</v>
      </c>
      <c r="I23" s="46">
        <v>3.21</v>
      </c>
      <c r="J23" s="47">
        <v>9.5</v>
      </c>
    </row>
    <row r="24" spans="1:10" x14ac:dyDescent="0.25">
      <c r="A24" s="48"/>
      <c r="B24" s="76" t="s">
        <v>131</v>
      </c>
      <c r="C24" s="80" t="s">
        <v>109</v>
      </c>
      <c r="D24" s="50" t="s">
        <v>104</v>
      </c>
      <c r="E24" s="35">
        <v>60</v>
      </c>
      <c r="F24" s="51">
        <v>0</v>
      </c>
      <c r="G24" s="52">
        <v>206.45399999999998</v>
      </c>
      <c r="H24" s="52">
        <v>6.48</v>
      </c>
      <c r="I24" s="52">
        <v>0.78</v>
      </c>
      <c r="J24" s="53">
        <v>43.44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136</v>
      </c>
      <c r="B27" s="41" t="s">
        <v>121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130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131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123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137</v>
      </c>
      <c r="B33" s="62" t="s">
        <v>138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135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131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124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45383.629328703704</v>
      </c>
    </row>
    <row r="2" spans="1:2" x14ac:dyDescent="0.2">
      <c r="A2" t="s">
        <v>76</v>
      </c>
      <c r="B2" s="13">
        <v>45380.450115740743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01.04.2024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2024-03-29T07:18:39Z</cp:lastPrinted>
  <dcterms:created xsi:type="dcterms:W3CDTF">2002-09-22T07:35:02Z</dcterms:created>
  <dcterms:modified xsi:type="dcterms:W3CDTF">2024-03-29T07:24:58Z</dcterms:modified>
</cp:coreProperties>
</file>