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08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'08.04.2024'!$A$4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0" i="1" l="1"/>
  <c r="BX26" i="1"/>
  <c r="BX18" i="1"/>
  <c r="BX15" i="1"/>
  <c r="A29" i="1"/>
  <c r="C29" i="1"/>
  <c r="A28" i="1"/>
  <c r="C28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<sst xmlns="http://schemas.openxmlformats.org/spreadsheetml/2006/main" count="165" uniqueCount="146">
  <si>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</si>
  <si>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</si>
  <si>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</si>
  <si>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</si>
  <si>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</si>
  <si>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</si>
  <si>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</si>
  <si>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</si>
  <si>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</si>
  <si>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</si>
  <si>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</si>
  <si>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</si>
  <si>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</si>
  <si>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</si>
  <si>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</si>
  <si>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</si>
  <si>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</si>
  <si>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</si>
  <si>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</si>
  <si>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</si>
  <si>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</si>
  <si>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</si>
  <si>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</si>
  <si>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</si>
  <si>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</si>
  <si>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</si>
  <si>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</si>
  <si>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</si>
  <si>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</si>
  <si>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</si>
  <si>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</si>
  <si>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</si>
  <si>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</si>
  <si>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</si>
  <si>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</si>
  <si>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</si>
  <si>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</si>
  <si>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</si>
  <si>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</si>
  <si>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</si>
  <si>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</si>
  <si>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</si>
  <si>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</si>
  <si>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</si>
  <si>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</si>
  <si>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</si>
  <si>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</si>
  <si>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</si>
  <si>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</si>
  <si>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</si>
  <si>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</si>
  <si>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</si>
  <si>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</si>
  <si>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</si>
  <si>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</si>
  <si>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</si>
  <si>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</si>
  <si>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</si>
  <si>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</si>
  <si>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</si>
  <si>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</si>
  <si>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</si>
  <si>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</si>
  <si>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</si>
  <si>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</si>
  <si>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</si>
  <si>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</si>
  <si>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</si>
  <si>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</si>
  <si>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</si>
  <si>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</si>
  <si>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</si>
  <si>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</si>
  <si>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</si>
  <si>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</si>
  <si>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</si>
  <si>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</si>
  <si>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</si>
  <si>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</si>
  <si>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</si>
  <si>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</si>
  <si>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</si>
  <si>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</si>
  <si>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</si>
  <si>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</si>
  <si>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</si>
  <si>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</si>
  <si>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Макаронные изделия отварные с сыром</t>
  </si>
  <si>
    <t>Батон</t>
  </si>
  <si>
    <t>Масло сливочное</t>
  </si>
  <si>
    <t>Чай с молоком</t>
  </si>
  <si>
    <t>Итого за 'Завтрак'</t>
  </si>
  <si>
    <t>10:00</t>
  </si>
  <si>
    <t>Сок</t>
  </si>
  <si>
    <t>Итого за '10:00'</t>
  </si>
  <si>
    <t>Обед</t>
  </si>
  <si>
    <t>Суп картофельный с крупой</t>
  </si>
  <si>
    <t>Компот из смородины</t>
  </si>
  <si>
    <t>Хлеб пшеничный</t>
  </si>
  <si>
    <t>Хлеб ржаной</t>
  </si>
  <si>
    <t>Итого за 'Обед'</t>
  </si>
  <si>
    <t>Полдник</t>
  </si>
  <si>
    <t>Манник.........</t>
  </si>
  <si>
    <t>Снежок</t>
  </si>
  <si>
    <t>Итого за 'Полдник'</t>
  </si>
  <si>
    <t>Итого за день</t>
  </si>
  <si>
    <t>08.04.2024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</si>
  <si>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</si>
  <si>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</si>
  <si>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</si>
  <si>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</si>
  <si>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</si>
  <si>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</si>
  <si>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</si>
  <si>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</si>
  <si>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</si>
  <si>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</si>
  <si>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</si>
  <si>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</si>
  <si>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</si>
  <si>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</si>
  <si>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</si>
  <si>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</si>
  <si>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</si>
  <si>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</si>
  <si>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</si>
  <si>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</si>
  <si>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</si>
  <si>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</si>
  <si>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</si>
  <si>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</si>
  <si>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</si>
  <si>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</si>
  <si>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</si>
  <si>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</si>
  <si>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</si>
  <si>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</si>
  <si>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47/3</t>
  </si>
  <si>
    <t>30/10</t>
  </si>
  <si>
    <t>23/12</t>
  </si>
  <si>
    <t>Макароны с сыром</t>
  </si>
  <si>
    <t>Голубцы  (ленивые)</t>
  </si>
  <si>
    <t>Соус</t>
  </si>
  <si>
    <t>Манник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</si>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</sst>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3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5703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45390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"47/3"</f>
        <v>47/3</v>
      </c>
      <c r="B11" s="82" t="s">
        <v>140</v>
      </c>
      <c r="C11" s="24" t="str">
        <f>"170"</f>
        <v>170</v>
      </c>
      <c r="D11" s="24">
        <v>206.79669507499995</v>
      </c>
      <c r="E11" s="23">
        <v>3.28</v>
      </c>
      <c r="F11" s="23">
        <v>0.09</v>
      </c>
      <c r="G11" s="23">
        <v>0</v>
      </c>
      <c r="H11" s="23">
        <v>0</v>
      </c>
      <c r="I11" s="23">
        <v>0.85</v>
      </c>
      <c r="J11" s="23">
        <v>30.63</v>
      </c>
      <c r="K11" s="23">
        <v>1.67</v>
      </c>
      <c r="L11" s="23">
        <v>0</v>
      </c>
      <c r="M11" s="23">
        <v>0</v>
      </c>
      <c r="N11" s="23">
        <v>0.15</v>
      </c>
      <c r="O11" s="23">
        <v>1.0900000000000001</v>
      </c>
      <c r="P11" s="23">
        <v>188.38</v>
      </c>
      <c r="Q11" s="23">
        <v>54.38</v>
      </c>
      <c r="R11" s="23">
        <v>71.040000000000006</v>
      </c>
      <c r="S11" s="23">
        <v>10.29</v>
      </c>
      <c r="T11" s="23">
        <v>74.94</v>
      </c>
      <c r="U11" s="23">
        <v>0.75</v>
      </c>
      <c r="V11" s="23">
        <v>19.84</v>
      </c>
      <c r="W11" s="23">
        <v>19.04</v>
      </c>
      <c r="X11" s="23">
        <v>37.33</v>
      </c>
      <c r="Y11" s="23">
        <v>0.9</v>
      </c>
      <c r="Z11" s="23">
        <v>0.05</v>
      </c>
      <c r="AA11" s="23">
        <v>0.04</v>
      </c>
      <c r="AB11" s="23">
        <v>0.41</v>
      </c>
      <c r="AC11" s="23">
        <v>2.13</v>
      </c>
      <c r="AD11" s="23">
        <v>0</v>
      </c>
      <c r="AE11" s="23">
        <v>0</v>
      </c>
      <c r="AF11" s="23">
        <v>1.68</v>
      </c>
      <c r="AG11" s="23">
        <v>1.64</v>
      </c>
      <c r="AH11" s="23">
        <v>562.32000000000005</v>
      </c>
      <c r="AI11" s="23">
        <v>234.61</v>
      </c>
      <c r="AJ11" s="23">
        <v>115.42</v>
      </c>
      <c r="AK11" s="23">
        <v>221.73</v>
      </c>
      <c r="AL11" s="23">
        <v>99.38</v>
      </c>
      <c r="AM11" s="23">
        <v>342.9</v>
      </c>
      <c r="AN11" s="23">
        <v>218.2</v>
      </c>
      <c r="AO11" s="23">
        <v>259.83</v>
      </c>
      <c r="AP11" s="23">
        <v>278.79000000000002</v>
      </c>
      <c r="AQ11" s="23">
        <v>148.9</v>
      </c>
      <c r="AR11" s="23">
        <v>210.5</v>
      </c>
      <c r="AS11" s="23">
        <v>1895.37</v>
      </c>
      <c r="AT11" s="23">
        <v>12.26</v>
      </c>
      <c r="AU11" s="23">
        <v>672.46</v>
      </c>
      <c r="AV11" s="23">
        <v>339.98</v>
      </c>
      <c r="AW11" s="23">
        <v>221.48</v>
      </c>
      <c r="AX11" s="23">
        <v>114.77</v>
      </c>
      <c r="AY11" s="23">
        <v>0.1</v>
      </c>
      <c r="AZ11" s="23">
        <v>0.05</v>
      </c>
      <c r="BA11" s="23">
        <v>0.05</v>
      </c>
      <c r="BB11" s="23">
        <v>0.13</v>
      </c>
      <c r="BC11" s="23">
        <v>0.15</v>
      </c>
      <c r="BD11" s="23">
        <v>0.53</v>
      </c>
      <c r="BE11" s="23">
        <v>0.03</v>
      </c>
      <c r="BF11" s="23">
        <v>1.38</v>
      </c>
      <c r="BG11" s="23">
        <v>0.01</v>
      </c>
      <c r="BH11" s="23">
        <v>0.37</v>
      </c>
      <c r="BI11" s="23">
        <v>0.01</v>
      </c>
      <c r="BJ11" s="23">
        <v>0</v>
      </c>
      <c r="BK11" s="23">
        <v>0</v>
      </c>
      <c r="BL11" s="23">
        <v>0.09</v>
      </c>
      <c r="BM11" s="23">
        <v>0.14000000000000001</v>
      </c>
      <c r="BN11" s="23">
        <v>1.04</v>
      </c>
      <c r="BO11" s="23">
        <v>0</v>
      </c>
      <c r="BP11" s="23">
        <v>0</v>
      </c>
      <c r="BQ11" s="23">
        <v>0.31</v>
      </c>
      <c r="BR11" s="23">
        <v>0.11</v>
      </c>
      <c r="BS11" s="23">
        <v>0.03</v>
      </c>
      <c r="BT11" s="23">
        <v>0</v>
      </c>
      <c r="BU11" s="23">
        <v>0</v>
      </c>
      <c r="BV11" s="23">
        <v>0</v>
      </c>
      <c r="BW11" s="23">
        <v>149.91999999999999</v>
      </c>
      <c r="BY11" s="23">
        <v>23.01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0.43</v>
      </c>
    </row>
    <row r="12" spans="1:89" s="23" customFormat="1" ht="15" x14ac:dyDescent="0.25">
      <c r="A12" s="23" t="str">
        <f>"-"</f>
        <v>-</v>
      </c>
      <c r="B12" s="82" t="s">
        <v>88</v>
      </c>
      <c r="C12" s="24" t="str">
        <f>"25"</f>
        <v>25</v>
      </c>
      <c r="D12" s="24">
        <v>67.379999999999981</v>
      </c>
      <c r="E12" s="23">
        <v>0.13</v>
      </c>
      <c r="F12" s="23">
        <v>0</v>
      </c>
      <c r="G12" s="23">
        <v>0</v>
      </c>
      <c r="H12" s="23">
        <v>0</v>
      </c>
      <c r="I12" s="23">
        <v>0.83</v>
      </c>
      <c r="J12" s="23">
        <v>11.7</v>
      </c>
      <c r="K12" s="23">
        <v>0.8</v>
      </c>
      <c r="L12" s="23">
        <v>0</v>
      </c>
      <c r="M12" s="23">
        <v>0</v>
      </c>
      <c r="N12" s="23">
        <v>0.08</v>
      </c>
      <c r="O12" s="23">
        <v>0.4</v>
      </c>
      <c r="P12" s="23">
        <v>107.25</v>
      </c>
      <c r="Q12" s="23">
        <v>32.75</v>
      </c>
      <c r="R12" s="23">
        <v>5.5</v>
      </c>
      <c r="S12" s="23">
        <v>8.25</v>
      </c>
      <c r="T12" s="23">
        <v>21.25</v>
      </c>
      <c r="U12" s="23">
        <v>0.5</v>
      </c>
      <c r="V12" s="23">
        <v>0</v>
      </c>
      <c r="W12" s="23">
        <v>0</v>
      </c>
      <c r="X12" s="23">
        <v>0</v>
      </c>
      <c r="Y12" s="23">
        <v>0.43</v>
      </c>
      <c r="Z12" s="23">
        <v>0.04</v>
      </c>
      <c r="AA12" s="23">
        <v>0.01</v>
      </c>
      <c r="AB12" s="23">
        <v>0.4</v>
      </c>
      <c r="AC12" s="23">
        <v>0.75</v>
      </c>
      <c r="AD12" s="23">
        <v>0</v>
      </c>
      <c r="AE12" s="23">
        <v>0</v>
      </c>
      <c r="AF12" s="23">
        <v>0</v>
      </c>
      <c r="AG12" s="23">
        <v>0</v>
      </c>
      <c r="AH12" s="23">
        <v>147.75</v>
      </c>
      <c r="AI12" s="23">
        <v>49.75</v>
      </c>
      <c r="AJ12" s="23">
        <v>29.25</v>
      </c>
      <c r="AK12" s="23">
        <v>58.5</v>
      </c>
      <c r="AL12" s="23">
        <v>22</v>
      </c>
      <c r="AM12" s="23">
        <v>105</v>
      </c>
      <c r="AN12" s="23">
        <v>65.25</v>
      </c>
      <c r="AO12" s="23">
        <v>90.75</v>
      </c>
      <c r="AP12" s="23">
        <v>75.25</v>
      </c>
      <c r="AQ12" s="23">
        <v>40.25</v>
      </c>
      <c r="AR12" s="23">
        <v>70</v>
      </c>
      <c r="AS12" s="23">
        <v>581.25</v>
      </c>
      <c r="AT12" s="23">
        <v>0</v>
      </c>
      <c r="AU12" s="23">
        <v>189.25</v>
      </c>
      <c r="AV12" s="23">
        <v>82.75</v>
      </c>
      <c r="AW12" s="23">
        <v>55.5</v>
      </c>
      <c r="AX12" s="23">
        <v>43.25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0.01</v>
      </c>
      <c r="BE12" s="23">
        <v>0</v>
      </c>
      <c r="BF12" s="23">
        <v>0.08</v>
      </c>
      <c r="BG12" s="23">
        <v>0</v>
      </c>
      <c r="BH12" s="23">
        <v>0.04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0.28999999999999998</v>
      </c>
      <c r="BO12" s="23">
        <v>0</v>
      </c>
      <c r="BP12" s="23">
        <v>0</v>
      </c>
      <c r="BQ12" s="23">
        <v>0.22</v>
      </c>
      <c r="BR12" s="23">
        <v>0.01</v>
      </c>
      <c r="BS12" s="23">
        <v>0</v>
      </c>
      <c r="BT12" s="23">
        <v>0</v>
      </c>
      <c r="BU12" s="23">
        <v>0</v>
      </c>
      <c r="BV12" s="23">
        <v>0</v>
      </c>
      <c r="BW12" s="23">
        <v>8.5299999999999994</v>
      </c>
      <c r="BY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"5"</f>
        <v>5</v>
      </c>
      <c r="D13" s="24">
        <v>33.031999999999996</v>
      </c>
      <c r="E13" s="23">
        <v>2.36</v>
      </c>
      <c r="F13" s="23">
        <v>0.11</v>
      </c>
      <c r="G13" s="23">
        <v>0</v>
      </c>
      <c r="H13" s="23">
        <v>0</v>
      </c>
      <c r="I13" s="23">
        <v>7.0000000000000007E-2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7.0000000000000007E-2</v>
      </c>
      <c r="P13" s="23">
        <v>0.75</v>
      </c>
      <c r="Q13" s="23">
        <v>1.5</v>
      </c>
      <c r="R13" s="23">
        <v>1.2</v>
      </c>
      <c r="S13" s="23">
        <v>0</v>
      </c>
      <c r="T13" s="23">
        <v>1.5</v>
      </c>
      <c r="U13" s="23">
        <v>0.01</v>
      </c>
      <c r="V13" s="23">
        <v>20</v>
      </c>
      <c r="W13" s="23">
        <v>15</v>
      </c>
      <c r="X13" s="23">
        <v>22.5</v>
      </c>
      <c r="Y13" s="23">
        <v>0.05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2.1</v>
      </c>
      <c r="AG13" s="23">
        <v>2.0499999999999998</v>
      </c>
      <c r="AH13" s="23">
        <v>3.8</v>
      </c>
      <c r="AI13" s="23">
        <v>2.25</v>
      </c>
      <c r="AJ13" s="23">
        <v>0.85</v>
      </c>
      <c r="AK13" s="23">
        <v>2.35</v>
      </c>
      <c r="AL13" s="23">
        <v>2.15</v>
      </c>
      <c r="AM13" s="23">
        <v>2.1</v>
      </c>
      <c r="AN13" s="23">
        <v>1.8</v>
      </c>
      <c r="AO13" s="23">
        <v>1.3</v>
      </c>
      <c r="AP13" s="23">
        <v>2.85</v>
      </c>
      <c r="AQ13" s="23">
        <v>1.75</v>
      </c>
      <c r="AR13" s="23">
        <v>1.2</v>
      </c>
      <c r="AS13" s="23">
        <v>7.1</v>
      </c>
      <c r="AT13" s="23">
        <v>0</v>
      </c>
      <c r="AU13" s="23">
        <v>2.4</v>
      </c>
      <c r="AV13" s="23">
        <v>2.7</v>
      </c>
      <c r="AW13" s="23">
        <v>2.1</v>
      </c>
      <c r="AX13" s="23">
        <v>0.5</v>
      </c>
      <c r="AY13" s="23">
        <v>0.13</v>
      </c>
      <c r="AZ13" s="23">
        <v>0.06</v>
      </c>
      <c r="BA13" s="23">
        <v>0.03</v>
      </c>
      <c r="BB13" s="23">
        <v>0.08</v>
      </c>
      <c r="BC13" s="23">
        <v>0.09</v>
      </c>
      <c r="BD13" s="23">
        <v>0.4</v>
      </c>
      <c r="BE13" s="23">
        <v>0</v>
      </c>
      <c r="BF13" s="23">
        <v>1.1000000000000001</v>
      </c>
      <c r="BG13" s="23">
        <v>0</v>
      </c>
      <c r="BH13" s="23">
        <v>0.34</v>
      </c>
      <c r="BI13" s="23">
        <v>0</v>
      </c>
      <c r="BJ13" s="23">
        <v>0</v>
      </c>
      <c r="BK13" s="23">
        <v>0</v>
      </c>
      <c r="BL13" s="23">
        <v>0.08</v>
      </c>
      <c r="BM13" s="23">
        <v>0.12</v>
      </c>
      <c r="BN13" s="23">
        <v>0.9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1.25</v>
      </c>
      <c r="BY13" s="23">
        <v>22.5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"30/10"</f>
        <v>30/10</v>
      </c>
      <c r="B14" s="82" t="s">
        <v>90</v>
      </c>
      <c r="C14" s="24" t="str">
        <f>"200"</f>
        <v>200</v>
      </c>
      <c r="D14" s="24">
        <v>76.614272</v>
      </c>
      <c r="E14" s="23">
        <v>2</v>
      </c>
      <c r="F14" s="23">
        <v>0</v>
      </c>
      <c r="G14" s="23">
        <v>0</v>
      </c>
      <c r="H14" s="23">
        <v>0</v>
      </c>
      <c r="I14" s="23">
        <v>9.51</v>
      </c>
      <c r="J14" s="23">
        <v>0</v>
      </c>
      <c r="K14" s="23">
        <v>0.04</v>
      </c>
      <c r="L14" s="23">
        <v>0</v>
      </c>
      <c r="M14" s="23">
        <v>0</v>
      </c>
      <c r="N14" s="23">
        <v>0.1</v>
      </c>
      <c r="O14" s="23">
        <v>0.73</v>
      </c>
      <c r="P14" s="23">
        <v>49.55</v>
      </c>
      <c r="Q14" s="23">
        <v>144.69</v>
      </c>
      <c r="R14" s="23">
        <v>116.55</v>
      </c>
      <c r="S14" s="23">
        <v>13.3</v>
      </c>
      <c r="T14" s="23">
        <v>83.7</v>
      </c>
      <c r="U14" s="23">
        <v>0.11</v>
      </c>
      <c r="V14" s="23">
        <v>20</v>
      </c>
      <c r="W14" s="23">
        <v>9</v>
      </c>
      <c r="X14" s="23">
        <v>22</v>
      </c>
      <c r="Y14" s="23">
        <v>0</v>
      </c>
      <c r="Z14" s="23">
        <v>0.03</v>
      </c>
      <c r="AA14" s="23">
        <v>0.14000000000000001</v>
      </c>
      <c r="AB14" s="23">
        <v>0.09</v>
      </c>
      <c r="AC14" s="23">
        <v>0.8</v>
      </c>
      <c r="AD14" s="23">
        <v>0.52</v>
      </c>
      <c r="AE14" s="23">
        <v>0</v>
      </c>
      <c r="AF14" s="23">
        <v>159.74</v>
      </c>
      <c r="AG14" s="23">
        <v>157.78</v>
      </c>
      <c r="AH14" s="23">
        <v>273.95999999999998</v>
      </c>
      <c r="AI14" s="23">
        <v>222.46</v>
      </c>
      <c r="AJ14" s="23">
        <v>74.33</v>
      </c>
      <c r="AK14" s="23">
        <v>130.83000000000001</v>
      </c>
      <c r="AL14" s="23">
        <v>42.83</v>
      </c>
      <c r="AM14" s="23">
        <v>146.27000000000001</v>
      </c>
      <c r="AN14" s="23">
        <v>1.67</v>
      </c>
      <c r="AO14" s="23">
        <v>3.72</v>
      </c>
      <c r="AP14" s="23">
        <v>3.53</v>
      </c>
      <c r="AQ14" s="23">
        <v>1.03</v>
      </c>
      <c r="AR14" s="23">
        <v>1.32</v>
      </c>
      <c r="AS14" s="23">
        <v>11.76</v>
      </c>
      <c r="AT14" s="23">
        <v>2.94</v>
      </c>
      <c r="AU14" s="23">
        <v>1.27</v>
      </c>
      <c r="AV14" s="23">
        <v>1.27</v>
      </c>
      <c r="AW14" s="23">
        <v>182.13</v>
      </c>
      <c r="AX14" s="23">
        <v>26.22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0.01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0.01</v>
      </c>
      <c r="BO14" s="23">
        <v>0</v>
      </c>
      <c r="BP14" s="23">
        <v>0</v>
      </c>
      <c r="BQ14" s="23">
        <v>0.04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188.44</v>
      </c>
      <c r="BY14" s="23">
        <v>21.5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5</v>
      </c>
      <c r="CK14" s="23">
        <v>0</v>
      </c>
    </row>
    <row r="15" spans="1:89" s="28" customFormat="1" ht="14.25" x14ac:dyDescent="0.2">
      <c r="B15" s="83" t="s">
        <v>91</v>
      </c>
      <c r="C15" s="29"/>
      <c r="D15" s="29">
        <v>383.82</v>
      </c>
      <c r="E15" s="28">
        <v>7.76</v>
      </c>
      <c r="F15" s="28">
        <v>0.2</v>
      </c>
      <c r="G15" s="28">
        <v>0</v>
      </c>
      <c r="H15" s="28">
        <v>0</v>
      </c>
      <c r="I15" s="28">
        <v>11.26</v>
      </c>
      <c r="J15" s="28">
        <v>42.33</v>
      </c>
      <c r="K15" s="28">
        <v>2.52</v>
      </c>
      <c r="L15" s="28">
        <v>0</v>
      </c>
      <c r="M15" s="28">
        <v>0</v>
      </c>
      <c r="N15" s="28">
        <v>0.33</v>
      </c>
      <c r="O15" s="28">
        <v>2.29</v>
      </c>
      <c r="P15" s="28">
        <v>345.93</v>
      </c>
      <c r="Q15" s="28">
        <v>233.32</v>
      </c>
      <c r="R15" s="28">
        <v>194.28</v>
      </c>
      <c r="S15" s="28">
        <v>31.84</v>
      </c>
      <c r="T15" s="28">
        <v>181.39</v>
      </c>
      <c r="U15" s="28">
        <v>1.37</v>
      </c>
      <c r="V15" s="28">
        <v>59.84</v>
      </c>
      <c r="W15" s="28">
        <v>43.04</v>
      </c>
      <c r="X15" s="28">
        <v>81.83</v>
      </c>
      <c r="Y15" s="28">
        <v>1.38</v>
      </c>
      <c r="Z15" s="28">
        <v>0.12</v>
      </c>
      <c r="AA15" s="28">
        <v>0.19</v>
      </c>
      <c r="AB15" s="28">
        <v>0.9</v>
      </c>
      <c r="AC15" s="28">
        <v>3.69</v>
      </c>
      <c r="AD15" s="28">
        <v>0.52</v>
      </c>
      <c r="AE15" s="28">
        <v>0</v>
      </c>
      <c r="AF15" s="28">
        <v>163.52000000000001</v>
      </c>
      <c r="AG15" s="28">
        <v>161.47</v>
      </c>
      <c r="AH15" s="28">
        <v>987.83</v>
      </c>
      <c r="AI15" s="28">
        <v>509.07</v>
      </c>
      <c r="AJ15" s="28">
        <v>219.85</v>
      </c>
      <c r="AK15" s="28">
        <v>413.41</v>
      </c>
      <c r="AL15" s="28">
        <v>166.35</v>
      </c>
      <c r="AM15" s="28">
        <v>596.26</v>
      </c>
      <c r="AN15" s="28">
        <v>286.91000000000003</v>
      </c>
      <c r="AO15" s="28">
        <v>355.6</v>
      </c>
      <c r="AP15" s="28">
        <v>360.42</v>
      </c>
      <c r="AQ15" s="28">
        <v>191.93</v>
      </c>
      <c r="AR15" s="28">
        <v>283.02</v>
      </c>
      <c r="AS15" s="28">
        <v>2495.48</v>
      </c>
      <c r="AT15" s="28">
        <v>15.2</v>
      </c>
      <c r="AU15" s="28">
        <v>865.39</v>
      </c>
      <c r="AV15" s="28">
        <v>426.7</v>
      </c>
      <c r="AW15" s="28">
        <v>461.21</v>
      </c>
      <c r="AX15" s="28">
        <v>184.73</v>
      </c>
      <c r="AY15" s="28">
        <v>0.24</v>
      </c>
      <c r="AZ15" s="28">
        <v>0.12</v>
      </c>
      <c r="BA15" s="28">
        <v>0.08</v>
      </c>
      <c r="BB15" s="28">
        <v>0.21</v>
      </c>
      <c r="BC15" s="28">
        <v>0.24</v>
      </c>
      <c r="BD15" s="28">
        <v>0.93</v>
      </c>
      <c r="BE15" s="28">
        <v>0.03</v>
      </c>
      <c r="BF15" s="28">
        <v>2.57</v>
      </c>
      <c r="BG15" s="28">
        <v>0.01</v>
      </c>
      <c r="BH15" s="28">
        <v>0.75</v>
      </c>
      <c r="BI15" s="28">
        <v>0.01</v>
      </c>
      <c r="BJ15" s="28">
        <v>0</v>
      </c>
      <c r="BK15" s="28">
        <v>0</v>
      </c>
      <c r="BL15" s="28">
        <v>0.17</v>
      </c>
      <c r="BM15" s="28">
        <v>0.26</v>
      </c>
      <c r="BN15" s="28">
        <v>2.2400000000000002</v>
      </c>
      <c r="BO15" s="28">
        <v>0</v>
      </c>
      <c r="BP15" s="28">
        <v>0</v>
      </c>
      <c r="BQ15" s="28">
        <v>0.61</v>
      </c>
      <c r="BR15" s="28">
        <v>0.12</v>
      </c>
      <c r="BS15" s="28">
        <v>0.03</v>
      </c>
      <c r="BT15" s="28">
        <v>0</v>
      </c>
      <c r="BU15" s="28">
        <v>0</v>
      </c>
      <c r="BV15" s="28">
        <v>0</v>
      </c>
      <c r="BW15" s="28">
        <v>348.13</v>
      </c>
      <c r="BX15" s="28" t="e">
        <f>$D$15/#REF!*100</f>
        <v>#REF!</v>
      </c>
      <c r="BY15" s="28">
        <v>67.010000000000005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5</v>
      </c>
      <c r="CK15" s="28">
        <v>0.43</v>
      </c>
    </row>
    <row r="16" spans="1:89" s="23" customFormat="1" ht="15" x14ac:dyDescent="0.25">
      <c r="B16" s="84" t="s">
        <v>92</v>
      </c>
      <c r="C16" s="24"/>
      <c r="D16" s="24"/>
    </row>
    <row r="17" spans="1:89" s="23" customFormat="1" ht="15" x14ac:dyDescent="0.25">
      <c r="A17" s="23" t="str">
        <f>"-"</f>
        <v>-</v>
      </c>
      <c r="B17" s="82" t="s">
        <v>93</v>
      </c>
      <c r="C17" s="24" t="str">
        <f>"200"</f>
        <v>200</v>
      </c>
      <c r="D17" s="24">
        <v>86.47999999999999</v>
      </c>
      <c r="E17" s="23">
        <v>0</v>
      </c>
      <c r="F17" s="23">
        <v>0</v>
      </c>
      <c r="G17" s="23">
        <v>0</v>
      </c>
      <c r="H17" s="23">
        <v>0</v>
      </c>
      <c r="I17" s="23">
        <v>19.8</v>
      </c>
      <c r="J17" s="23">
        <v>0.4</v>
      </c>
      <c r="K17" s="23">
        <v>0.4</v>
      </c>
      <c r="L17" s="23">
        <v>0</v>
      </c>
      <c r="M17" s="23">
        <v>0</v>
      </c>
      <c r="N17" s="23">
        <v>1</v>
      </c>
      <c r="O17" s="23">
        <v>0.6</v>
      </c>
      <c r="P17" s="23">
        <v>12</v>
      </c>
      <c r="Q17" s="23">
        <v>240</v>
      </c>
      <c r="R17" s="23">
        <v>14</v>
      </c>
      <c r="S17" s="23">
        <v>8</v>
      </c>
      <c r="T17" s="23">
        <v>14</v>
      </c>
      <c r="U17" s="23">
        <v>2.8</v>
      </c>
      <c r="V17" s="23">
        <v>0</v>
      </c>
      <c r="W17" s="23">
        <v>0</v>
      </c>
      <c r="X17" s="23">
        <v>0</v>
      </c>
      <c r="Y17" s="23">
        <v>0.2</v>
      </c>
      <c r="Z17" s="23">
        <v>0.02</v>
      </c>
      <c r="AA17" s="23">
        <v>0.02</v>
      </c>
      <c r="AB17" s="23">
        <v>0.2</v>
      </c>
      <c r="AC17" s="23">
        <v>0.4</v>
      </c>
      <c r="AD17" s="23">
        <v>4</v>
      </c>
      <c r="AE17" s="23">
        <v>0.4</v>
      </c>
      <c r="AF17" s="23">
        <v>0</v>
      </c>
      <c r="AG17" s="23">
        <v>0</v>
      </c>
      <c r="AH17" s="23">
        <v>28</v>
      </c>
      <c r="AI17" s="23">
        <v>28</v>
      </c>
      <c r="AJ17" s="23">
        <v>4</v>
      </c>
      <c r="AK17" s="23">
        <v>16</v>
      </c>
      <c r="AL17" s="23">
        <v>4</v>
      </c>
      <c r="AM17" s="23">
        <v>14</v>
      </c>
      <c r="AN17" s="23">
        <v>26</v>
      </c>
      <c r="AO17" s="23">
        <v>16</v>
      </c>
      <c r="AP17" s="23">
        <v>116</v>
      </c>
      <c r="AQ17" s="23">
        <v>10</v>
      </c>
      <c r="AR17" s="23">
        <v>22</v>
      </c>
      <c r="AS17" s="23">
        <v>64</v>
      </c>
      <c r="AT17" s="23">
        <v>0</v>
      </c>
      <c r="AU17" s="23">
        <v>20</v>
      </c>
      <c r="AV17" s="23">
        <v>24</v>
      </c>
      <c r="AW17" s="23">
        <v>10</v>
      </c>
      <c r="AX17" s="23">
        <v>8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176.2</v>
      </c>
      <c r="BY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</row>
    <row r="18" spans="1:89" s="28" customFormat="1" ht="14.25" x14ac:dyDescent="0.2">
      <c r="B18" s="83" t="s">
        <v>94</v>
      </c>
      <c r="C18" s="29"/>
      <c r="D18" s="29">
        <v>86.48</v>
      </c>
      <c r="E18" s="28">
        <v>0</v>
      </c>
      <c r="F18" s="28">
        <v>0</v>
      </c>
      <c r="G18" s="28">
        <v>0</v>
      </c>
      <c r="H18" s="28">
        <v>0</v>
      </c>
      <c r="I18" s="28">
        <v>19.8</v>
      </c>
      <c r="J18" s="28">
        <v>0.4</v>
      </c>
      <c r="K18" s="28">
        <v>0.4</v>
      </c>
      <c r="L18" s="28">
        <v>0</v>
      </c>
      <c r="M18" s="28">
        <v>0</v>
      </c>
      <c r="N18" s="28">
        <v>1</v>
      </c>
      <c r="O18" s="28">
        <v>0.6</v>
      </c>
      <c r="P18" s="28">
        <v>12</v>
      </c>
      <c r="Q18" s="28">
        <v>240</v>
      </c>
      <c r="R18" s="28">
        <v>14</v>
      </c>
      <c r="S18" s="28">
        <v>8</v>
      </c>
      <c r="T18" s="28">
        <v>14</v>
      </c>
      <c r="U18" s="28">
        <v>2.8</v>
      </c>
      <c r="V18" s="28">
        <v>0</v>
      </c>
      <c r="W18" s="28">
        <v>0</v>
      </c>
      <c r="X18" s="28">
        <v>0</v>
      </c>
      <c r="Y18" s="28">
        <v>0.2</v>
      </c>
      <c r="Z18" s="28">
        <v>0.02</v>
      </c>
      <c r="AA18" s="28">
        <v>0.02</v>
      </c>
      <c r="AB18" s="28">
        <v>0.2</v>
      </c>
      <c r="AC18" s="28">
        <v>0.4</v>
      </c>
      <c r="AD18" s="28">
        <v>4</v>
      </c>
      <c r="AE18" s="28">
        <v>0.4</v>
      </c>
      <c r="AF18" s="28">
        <v>0</v>
      </c>
      <c r="AG18" s="28">
        <v>0</v>
      </c>
      <c r="AH18" s="28">
        <v>28</v>
      </c>
      <c r="AI18" s="28">
        <v>28</v>
      </c>
      <c r="AJ18" s="28">
        <v>4</v>
      </c>
      <c r="AK18" s="28">
        <v>16</v>
      </c>
      <c r="AL18" s="28">
        <v>4</v>
      </c>
      <c r="AM18" s="28">
        <v>14</v>
      </c>
      <c r="AN18" s="28">
        <v>26</v>
      </c>
      <c r="AO18" s="28">
        <v>16</v>
      </c>
      <c r="AP18" s="28">
        <v>116</v>
      </c>
      <c r="AQ18" s="28">
        <v>10</v>
      </c>
      <c r="AR18" s="28">
        <v>22</v>
      </c>
      <c r="AS18" s="28">
        <v>64</v>
      </c>
      <c r="AT18" s="28">
        <v>0</v>
      </c>
      <c r="AU18" s="28">
        <v>20</v>
      </c>
      <c r="AV18" s="28">
        <v>24</v>
      </c>
      <c r="AW18" s="28">
        <v>10</v>
      </c>
      <c r="AX18" s="28">
        <v>8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176.2</v>
      </c>
      <c r="BX18" s="28" t="e">
        <f>$D$18/#REF!*100</f>
        <v>#REF!</v>
      </c>
      <c r="BY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89" s="23" customFormat="1" ht="15" x14ac:dyDescent="0.25">
      <c r="B19" s="84" t="s">
        <v>95</v>
      </c>
      <c r="C19" s="24"/>
      <c r="D19" s="24"/>
    </row>
    <row r="20" spans="1:89" s="23" customFormat="1" ht="15" x14ac:dyDescent="0.25">
      <c r="A20" s="23" t="str">
        <f>"14/2"</f>
        <v>14/2</v>
      </c>
      <c r="B20" s="82" t="s">
        <v>96</v>
      </c>
      <c r="C20" s="24" t="str">
        <f>"200"</f>
        <v>200</v>
      </c>
      <c r="D20" s="24">
        <v>105.507302</v>
      </c>
      <c r="E20" s="23">
        <v>0.43</v>
      </c>
      <c r="F20" s="23">
        <v>1.56</v>
      </c>
      <c r="G20" s="23">
        <v>0</v>
      </c>
      <c r="H20" s="23">
        <v>0</v>
      </c>
      <c r="I20" s="23">
        <v>1.79</v>
      </c>
      <c r="J20" s="23">
        <v>14.26</v>
      </c>
      <c r="K20" s="23">
        <v>2.34</v>
      </c>
      <c r="L20" s="23">
        <v>0</v>
      </c>
      <c r="M20" s="23">
        <v>0</v>
      </c>
      <c r="N20" s="23">
        <v>0.16</v>
      </c>
      <c r="O20" s="23">
        <v>1.4</v>
      </c>
      <c r="P20" s="23">
        <v>160.12</v>
      </c>
      <c r="Q20" s="23">
        <v>363.38</v>
      </c>
      <c r="R20" s="23">
        <v>12.22</v>
      </c>
      <c r="S20" s="23">
        <v>36.340000000000003</v>
      </c>
      <c r="T20" s="23">
        <v>68.55</v>
      </c>
      <c r="U20" s="23">
        <v>1.27</v>
      </c>
      <c r="V20" s="23">
        <v>0</v>
      </c>
      <c r="W20" s="23">
        <v>778.56</v>
      </c>
      <c r="X20" s="23">
        <v>162.04</v>
      </c>
      <c r="Y20" s="23">
        <v>1.26</v>
      </c>
      <c r="Z20" s="23">
        <v>0.09</v>
      </c>
      <c r="AA20" s="23">
        <v>0.06</v>
      </c>
      <c r="AB20" s="23">
        <v>1.1000000000000001</v>
      </c>
      <c r="AC20" s="23">
        <v>2.06</v>
      </c>
      <c r="AD20" s="23">
        <v>5.2</v>
      </c>
      <c r="AE20" s="23">
        <v>0</v>
      </c>
      <c r="AF20" s="23">
        <v>0</v>
      </c>
      <c r="AG20" s="23">
        <v>0</v>
      </c>
      <c r="AH20" s="23">
        <v>117.26</v>
      </c>
      <c r="AI20" s="23">
        <v>97.5</v>
      </c>
      <c r="AJ20" s="23">
        <v>42.8</v>
      </c>
      <c r="AK20" s="23">
        <v>71.150000000000006</v>
      </c>
      <c r="AL20" s="23">
        <v>33.159999999999997</v>
      </c>
      <c r="AM20" s="23">
        <v>93.18</v>
      </c>
      <c r="AN20" s="23">
        <v>102.56</v>
      </c>
      <c r="AO20" s="23">
        <v>220.25</v>
      </c>
      <c r="AP20" s="23">
        <v>175.23</v>
      </c>
      <c r="AQ20" s="23">
        <v>43.59</v>
      </c>
      <c r="AR20" s="23">
        <v>107.06</v>
      </c>
      <c r="AS20" s="23">
        <v>399.89</v>
      </c>
      <c r="AT20" s="23">
        <v>0</v>
      </c>
      <c r="AU20" s="23">
        <v>76.66</v>
      </c>
      <c r="AV20" s="23">
        <v>87.29</v>
      </c>
      <c r="AW20" s="23">
        <v>67.73</v>
      </c>
      <c r="AX20" s="23">
        <v>45.69</v>
      </c>
      <c r="AY20" s="23">
        <v>7.0000000000000007E-2</v>
      </c>
      <c r="AZ20" s="23">
        <v>0.03</v>
      </c>
      <c r="BA20" s="23">
        <v>0.02</v>
      </c>
      <c r="BB20" s="23">
        <v>0.04</v>
      </c>
      <c r="BC20" s="23">
        <v>0.05</v>
      </c>
      <c r="BD20" s="23">
        <v>0.17</v>
      </c>
      <c r="BE20" s="23">
        <v>0</v>
      </c>
      <c r="BF20" s="23">
        <v>0.23</v>
      </c>
      <c r="BG20" s="23">
        <v>0</v>
      </c>
      <c r="BH20" s="23">
        <v>0.1</v>
      </c>
      <c r="BI20" s="23">
        <v>0.01</v>
      </c>
      <c r="BJ20" s="23">
        <v>0.01</v>
      </c>
      <c r="BK20" s="23">
        <v>0</v>
      </c>
      <c r="BL20" s="23">
        <v>0.03</v>
      </c>
      <c r="BM20" s="23">
        <v>0.04</v>
      </c>
      <c r="BN20" s="23">
        <v>0.7</v>
      </c>
      <c r="BO20" s="23">
        <v>0.01</v>
      </c>
      <c r="BP20" s="23">
        <v>0</v>
      </c>
      <c r="BQ20" s="23">
        <v>1.59</v>
      </c>
      <c r="BR20" s="23">
        <v>0.01</v>
      </c>
      <c r="BS20" s="23">
        <v>0.01</v>
      </c>
      <c r="BT20" s="23">
        <v>0</v>
      </c>
      <c r="BU20" s="23">
        <v>0</v>
      </c>
      <c r="BV20" s="23">
        <v>0</v>
      </c>
      <c r="BW20" s="23">
        <v>201.04</v>
      </c>
      <c r="BY20" s="23">
        <v>129.76</v>
      </c>
      <c r="CA20" s="23">
        <v>0.4</v>
      </c>
      <c r="CB20" s="23">
        <v>0.4</v>
      </c>
      <c r="CC20" s="23">
        <v>0.4</v>
      </c>
      <c r="CD20" s="23">
        <v>433.2</v>
      </c>
      <c r="CE20" s="23">
        <v>216</v>
      </c>
      <c r="CF20" s="23">
        <v>324.60000000000002</v>
      </c>
      <c r="CG20" s="23">
        <v>2.93</v>
      </c>
      <c r="CH20" s="23">
        <v>2.2599999999999998</v>
      </c>
      <c r="CI20" s="23">
        <v>2.59</v>
      </c>
      <c r="CJ20" s="23">
        <v>0</v>
      </c>
      <c r="CK20" s="23">
        <v>0.4</v>
      </c>
    </row>
    <row r="21" spans="1:89" s="23" customFormat="1" ht="15" x14ac:dyDescent="0.25">
      <c r="A21" s="23" t="str">
        <f>"48/8"</f>
        <v>48/8</v>
      </c>
      <c r="B21" s="82" t="s">
        <v>141</v>
      </c>
      <c r="C21" s="24" t="str">
        <f>"200"</f>
        <v>200</v>
      </c>
      <c r="D21" s="24">
        <v>154.97202715384606</v>
      </c>
      <c r="E21" s="23">
        <v>4.58</v>
      </c>
      <c r="F21" s="23">
        <v>1</v>
      </c>
      <c r="G21" s="23">
        <v>0</v>
      </c>
      <c r="H21" s="23">
        <v>0</v>
      </c>
      <c r="I21" s="23">
        <v>3.14</v>
      </c>
      <c r="J21" s="23">
        <v>4.92</v>
      </c>
      <c r="K21" s="23">
        <v>1.71</v>
      </c>
      <c r="L21" s="23">
        <v>0</v>
      </c>
      <c r="M21" s="23">
        <v>0</v>
      </c>
      <c r="N21" s="23">
        <v>0.28000000000000003</v>
      </c>
      <c r="O21" s="23">
        <v>1.25</v>
      </c>
      <c r="P21" s="23">
        <v>33.909999999999997</v>
      </c>
      <c r="Q21" s="23">
        <v>298.75</v>
      </c>
      <c r="R21" s="23">
        <v>39.520000000000003</v>
      </c>
      <c r="S21" s="23">
        <v>23.58</v>
      </c>
      <c r="T21" s="23">
        <v>102.23</v>
      </c>
      <c r="U21" s="23">
        <v>1.66</v>
      </c>
      <c r="V21" s="23">
        <v>0</v>
      </c>
      <c r="W21" s="23">
        <v>12.55</v>
      </c>
      <c r="X21" s="23">
        <v>2.77</v>
      </c>
      <c r="Y21" s="23">
        <v>1.05</v>
      </c>
      <c r="Z21" s="23">
        <v>0.03</v>
      </c>
      <c r="AA21" s="23">
        <v>7.0000000000000007E-2</v>
      </c>
      <c r="AB21" s="23">
        <v>2.3199999999999998</v>
      </c>
      <c r="AC21" s="23">
        <v>6.13</v>
      </c>
      <c r="AD21" s="23">
        <v>3.32</v>
      </c>
      <c r="AE21" s="23">
        <v>0</v>
      </c>
      <c r="AF21" s="23">
        <v>0</v>
      </c>
      <c r="AG21" s="23">
        <v>0</v>
      </c>
      <c r="AH21" s="23">
        <v>866.16</v>
      </c>
      <c r="AI21" s="23">
        <v>895.96</v>
      </c>
      <c r="AJ21" s="23">
        <v>261.14999999999998</v>
      </c>
      <c r="AK21" s="23">
        <v>472.15</v>
      </c>
      <c r="AL21" s="23">
        <v>124.66</v>
      </c>
      <c r="AM21" s="23">
        <v>486.27</v>
      </c>
      <c r="AN21" s="23">
        <v>651.54999999999995</v>
      </c>
      <c r="AO21" s="23">
        <v>649.21</v>
      </c>
      <c r="AP21" s="23">
        <v>1102.06</v>
      </c>
      <c r="AQ21" s="23">
        <v>404.76</v>
      </c>
      <c r="AR21" s="23">
        <v>549.23</v>
      </c>
      <c r="AS21" s="23">
        <v>1911.57</v>
      </c>
      <c r="AT21" s="23">
        <v>150.97999999999999</v>
      </c>
      <c r="AU21" s="23">
        <v>428.64</v>
      </c>
      <c r="AV21" s="23">
        <v>478.1</v>
      </c>
      <c r="AW21" s="23">
        <v>404.33</v>
      </c>
      <c r="AX21" s="23">
        <v>161.03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0.1</v>
      </c>
      <c r="BG21" s="23">
        <v>0</v>
      </c>
      <c r="BH21" s="23">
        <v>0.06</v>
      </c>
      <c r="BI21" s="23">
        <v>0</v>
      </c>
      <c r="BJ21" s="23">
        <v>0.01</v>
      </c>
      <c r="BK21" s="23">
        <v>0</v>
      </c>
      <c r="BL21" s="23">
        <v>0</v>
      </c>
      <c r="BM21" s="23">
        <v>0</v>
      </c>
      <c r="BN21" s="23">
        <v>0.34</v>
      </c>
      <c r="BO21" s="23">
        <v>0</v>
      </c>
      <c r="BP21" s="23">
        <v>0</v>
      </c>
      <c r="BQ21" s="23">
        <v>0.92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140.37</v>
      </c>
      <c r="BY21" s="23">
        <v>2.09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</row>
    <row r="22" spans="1:89" s="23" customFormat="1" ht="15" x14ac:dyDescent="0.25">
      <c r="A22" s="23" t="str">
        <f>"8/11"</f>
        <v>8/11</v>
      </c>
      <c r="B22" s="82" t="s">
        <v>142</v>
      </c>
      <c r="C22" s="24" t="str">
        <f>"20"</f>
        <v>20</v>
      </c>
      <c r="D22" s="24">
        <v>14.448489047836</v>
      </c>
      <c r="E22" s="23">
        <v>0.23</v>
      </c>
      <c r="F22" s="23">
        <v>0.63</v>
      </c>
      <c r="G22" s="23">
        <v>0</v>
      </c>
      <c r="H22" s="23">
        <v>0</v>
      </c>
      <c r="I22" s="23">
        <v>0.76</v>
      </c>
      <c r="J22" s="23">
        <v>0.51</v>
      </c>
      <c r="K22" s="23">
        <v>0.19</v>
      </c>
      <c r="L22" s="23">
        <v>0</v>
      </c>
      <c r="M22" s="23">
        <v>0</v>
      </c>
      <c r="N22" s="23">
        <v>0.04</v>
      </c>
      <c r="O22" s="23">
        <v>0.13</v>
      </c>
      <c r="P22" s="23">
        <v>11.06</v>
      </c>
      <c r="Q22" s="23">
        <v>16.760000000000002</v>
      </c>
      <c r="R22" s="23">
        <v>1.96</v>
      </c>
      <c r="S22" s="23">
        <v>1.48</v>
      </c>
      <c r="T22" s="23">
        <v>4</v>
      </c>
      <c r="U22" s="23">
        <v>7.0000000000000007E-2</v>
      </c>
      <c r="V22" s="23">
        <v>1.18</v>
      </c>
      <c r="W22" s="23">
        <v>112.3</v>
      </c>
      <c r="X22" s="23">
        <v>32.86</v>
      </c>
      <c r="Y22" s="23">
        <v>0.46</v>
      </c>
      <c r="Z22" s="23">
        <v>0</v>
      </c>
      <c r="AA22" s="23">
        <v>0</v>
      </c>
      <c r="AB22" s="23">
        <v>0.03</v>
      </c>
      <c r="AC22" s="23">
        <v>0.09</v>
      </c>
      <c r="AD22" s="23">
        <v>0.11</v>
      </c>
      <c r="AE22" s="23">
        <v>0</v>
      </c>
      <c r="AF22" s="23">
        <v>4.5199999999999996</v>
      </c>
      <c r="AG22" s="23">
        <v>4.05</v>
      </c>
      <c r="AH22" s="23">
        <v>7.22</v>
      </c>
      <c r="AI22" s="23">
        <v>2.74</v>
      </c>
      <c r="AJ22" s="23">
        <v>1.39</v>
      </c>
      <c r="AK22" s="23">
        <v>3.09</v>
      </c>
      <c r="AL22" s="23">
        <v>0.98</v>
      </c>
      <c r="AM22" s="23">
        <v>4.5</v>
      </c>
      <c r="AN22" s="23">
        <v>3.22</v>
      </c>
      <c r="AO22" s="23">
        <v>3.67</v>
      </c>
      <c r="AP22" s="23">
        <v>4.41</v>
      </c>
      <c r="AQ22" s="23">
        <v>1.78</v>
      </c>
      <c r="AR22" s="23">
        <v>3.12</v>
      </c>
      <c r="AS22" s="23">
        <v>27.12</v>
      </c>
      <c r="AT22" s="23">
        <v>0</v>
      </c>
      <c r="AU22" s="23">
        <v>8</v>
      </c>
      <c r="AV22" s="23">
        <v>4.38</v>
      </c>
      <c r="AW22" s="23">
        <v>2.23</v>
      </c>
      <c r="AX22" s="23">
        <v>1.72</v>
      </c>
      <c r="AY22" s="23">
        <v>0.01</v>
      </c>
      <c r="AZ22" s="23">
        <v>0</v>
      </c>
      <c r="BA22" s="23">
        <v>0</v>
      </c>
      <c r="BB22" s="23">
        <v>0</v>
      </c>
      <c r="BC22" s="23">
        <v>0</v>
      </c>
      <c r="BD22" s="23">
        <v>0.02</v>
      </c>
      <c r="BE22" s="23">
        <v>0</v>
      </c>
      <c r="BF22" s="23">
        <v>0.1</v>
      </c>
      <c r="BG22" s="23">
        <v>0</v>
      </c>
      <c r="BH22" s="23">
        <v>0.04</v>
      </c>
      <c r="BI22" s="23">
        <v>0</v>
      </c>
      <c r="BJ22" s="23">
        <v>0.01</v>
      </c>
      <c r="BK22" s="23">
        <v>0</v>
      </c>
      <c r="BL22" s="23">
        <v>0</v>
      </c>
      <c r="BM22" s="23">
        <v>0.01</v>
      </c>
      <c r="BN22" s="23">
        <v>0.22</v>
      </c>
      <c r="BO22" s="23">
        <v>0</v>
      </c>
      <c r="BP22" s="23">
        <v>0</v>
      </c>
      <c r="BQ22" s="23">
        <v>0.52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26.23</v>
      </c>
      <c r="BY22" s="23">
        <v>19.899999999999999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0.26</v>
      </c>
      <c r="CK22" s="23">
        <v>0</v>
      </c>
    </row>
    <row r="23" spans="1:89" s="23" customFormat="1" ht="15" x14ac:dyDescent="0.25">
      <c r="A23" s="23" t="str">
        <f>"6/10"</f>
        <v>6/10</v>
      </c>
      <c r="B23" s="82" t="s">
        <v>97</v>
      </c>
      <c r="C23" s="24" t="str">
        <f>"200"</f>
        <v>200</v>
      </c>
      <c r="D23" s="24">
        <v>44.178140000000006</v>
      </c>
      <c r="E23" s="23">
        <v>0.02</v>
      </c>
      <c r="F23" s="23">
        <v>0</v>
      </c>
      <c r="G23" s="23">
        <v>0</v>
      </c>
      <c r="H23" s="23">
        <v>0</v>
      </c>
      <c r="I23" s="23">
        <v>10.91</v>
      </c>
      <c r="J23" s="23">
        <v>0</v>
      </c>
      <c r="K23" s="23">
        <v>0.48</v>
      </c>
      <c r="L23" s="23">
        <v>0</v>
      </c>
      <c r="M23" s="23">
        <v>0</v>
      </c>
      <c r="N23" s="23">
        <v>0.38</v>
      </c>
      <c r="O23" s="23">
        <v>0.1</v>
      </c>
      <c r="P23" s="23">
        <v>3.22</v>
      </c>
      <c r="Q23" s="23">
        <v>41.13</v>
      </c>
      <c r="R23" s="23">
        <v>5.53</v>
      </c>
      <c r="S23" s="23">
        <v>2.42</v>
      </c>
      <c r="T23" s="23">
        <v>4.5999999999999996</v>
      </c>
      <c r="U23" s="23">
        <v>0.16</v>
      </c>
      <c r="V23" s="23">
        <v>0</v>
      </c>
      <c r="W23" s="23">
        <v>27</v>
      </c>
      <c r="X23" s="23">
        <v>4.95</v>
      </c>
      <c r="Y23" s="23">
        <v>0.08</v>
      </c>
      <c r="Z23" s="23">
        <v>0</v>
      </c>
      <c r="AA23" s="23">
        <v>0</v>
      </c>
      <c r="AB23" s="23">
        <v>0.03</v>
      </c>
      <c r="AC23" s="23">
        <v>0.05</v>
      </c>
      <c r="AD23" s="23">
        <v>1.5</v>
      </c>
      <c r="AE23" s="23">
        <v>0</v>
      </c>
      <c r="AF23" s="23">
        <v>0</v>
      </c>
      <c r="AG23" s="23">
        <v>0</v>
      </c>
      <c r="AH23" s="23">
        <v>31.02</v>
      </c>
      <c r="AI23" s="23">
        <v>24.99</v>
      </c>
      <c r="AJ23" s="23">
        <v>8.82</v>
      </c>
      <c r="AK23" s="23">
        <v>14.7</v>
      </c>
      <c r="AL23" s="23">
        <v>4.5599999999999996</v>
      </c>
      <c r="AM23" s="23">
        <v>15.58</v>
      </c>
      <c r="AN23" s="23">
        <v>10.88</v>
      </c>
      <c r="AO23" s="23">
        <v>11.91</v>
      </c>
      <c r="AP23" s="23">
        <v>23.67</v>
      </c>
      <c r="AQ23" s="23">
        <v>8.5299999999999994</v>
      </c>
      <c r="AR23" s="23">
        <v>6.32</v>
      </c>
      <c r="AS23" s="23">
        <v>75.12</v>
      </c>
      <c r="AT23" s="23">
        <v>24.99</v>
      </c>
      <c r="AU23" s="23">
        <v>35.57</v>
      </c>
      <c r="AV23" s="23">
        <v>19.11</v>
      </c>
      <c r="AW23" s="23">
        <v>17.2</v>
      </c>
      <c r="AX23" s="23">
        <v>3.23</v>
      </c>
      <c r="AY23" s="23">
        <v>0.15</v>
      </c>
      <c r="AZ23" s="23">
        <v>0.09</v>
      </c>
      <c r="BA23" s="23">
        <v>0.05</v>
      </c>
      <c r="BB23" s="23">
        <v>0.09</v>
      </c>
      <c r="BC23" s="23">
        <v>0.1</v>
      </c>
      <c r="BD23" s="23">
        <v>0.68</v>
      </c>
      <c r="BE23" s="23">
        <v>0.05</v>
      </c>
      <c r="BF23" s="23">
        <v>0.84</v>
      </c>
      <c r="BG23" s="23">
        <v>0.03</v>
      </c>
      <c r="BH23" s="23">
        <v>0.46</v>
      </c>
      <c r="BI23" s="23">
        <v>0.04</v>
      </c>
      <c r="BJ23" s="23">
        <v>0</v>
      </c>
      <c r="BK23" s="23">
        <v>0</v>
      </c>
      <c r="BL23" s="23">
        <v>0.06</v>
      </c>
      <c r="BM23" s="23">
        <v>0.12</v>
      </c>
      <c r="BN23" s="23">
        <v>1.03</v>
      </c>
      <c r="BO23" s="23">
        <v>0.01</v>
      </c>
      <c r="BP23" s="23">
        <v>0</v>
      </c>
      <c r="BQ23" s="23">
        <v>0.09</v>
      </c>
      <c r="BR23" s="23">
        <v>0.04</v>
      </c>
      <c r="BS23" s="23">
        <v>7.0000000000000007E-2</v>
      </c>
      <c r="BT23" s="23">
        <v>0</v>
      </c>
      <c r="BU23" s="23">
        <v>0</v>
      </c>
      <c r="BV23" s="23">
        <v>0</v>
      </c>
      <c r="BW23" s="23">
        <v>222.76</v>
      </c>
      <c r="BY23" s="23">
        <v>4.5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10</v>
      </c>
      <c r="CK23" s="23">
        <v>0</v>
      </c>
    </row>
    <row r="24" spans="1:89" s="23" customFormat="1" ht="15" x14ac:dyDescent="0.25">
      <c r="A24" s="23" t="str">
        <f>"-"</f>
        <v>-</v>
      </c>
      <c r="B24" s="82" t="s">
        <v>98</v>
      </c>
      <c r="C24" s="24" t="str">
        <f>"30"</f>
        <v>30</v>
      </c>
      <c r="D24" s="24">
        <v>67.170299999999997</v>
      </c>
      <c r="E24" s="23">
        <v>0</v>
      </c>
      <c r="F24" s="23">
        <v>0</v>
      </c>
      <c r="G24" s="23">
        <v>0</v>
      </c>
      <c r="H24" s="23">
        <v>0</v>
      </c>
      <c r="I24" s="23">
        <v>0.33</v>
      </c>
      <c r="J24" s="23">
        <v>13.68</v>
      </c>
      <c r="K24" s="23">
        <v>0.06</v>
      </c>
      <c r="L24" s="23">
        <v>0</v>
      </c>
      <c r="M24" s="23">
        <v>0</v>
      </c>
      <c r="N24" s="23">
        <v>0</v>
      </c>
      <c r="O24" s="23">
        <v>0.54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152.69</v>
      </c>
      <c r="AI24" s="23">
        <v>50.63</v>
      </c>
      <c r="AJ24" s="23">
        <v>30.02</v>
      </c>
      <c r="AK24" s="23">
        <v>60.03</v>
      </c>
      <c r="AL24" s="23">
        <v>22.71</v>
      </c>
      <c r="AM24" s="23">
        <v>108.58</v>
      </c>
      <c r="AN24" s="23">
        <v>67.34</v>
      </c>
      <c r="AO24" s="23">
        <v>93.96</v>
      </c>
      <c r="AP24" s="23">
        <v>77.52</v>
      </c>
      <c r="AQ24" s="23">
        <v>40.72</v>
      </c>
      <c r="AR24" s="23">
        <v>72.040000000000006</v>
      </c>
      <c r="AS24" s="23">
        <v>602.39</v>
      </c>
      <c r="AT24" s="23">
        <v>0</v>
      </c>
      <c r="AU24" s="23">
        <v>196.27</v>
      </c>
      <c r="AV24" s="23">
        <v>85.35</v>
      </c>
      <c r="AW24" s="23">
        <v>56.64</v>
      </c>
      <c r="AX24" s="23">
        <v>44.89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0.02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0.02</v>
      </c>
      <c r="BO24" s="23">
        <v>0</v>
      </c>
      <c r="BP24" s="23">
        <v>0</v>
      </c>
      <c r="BQ24" s="23">
        <v>0.08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11.73</v>
      </c>
      <c r="BY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</row>
    <row r="25" spans="1:89" s="23" customFormat="1" ht="15" x14ac:dyDescent="0.25">
      <c r="A25" s="23" t="str">
        <f>"-"</f>
        <v>-</v>
      </c>
      <c r="B25" s="82" t="s">
        <v>99</v>
      </c>
      <c r="C25" s="24" t="str">
        <f>"15"</f>
        <v>15</v>
      </c>
      <c r="D25" s="24">
        <v>29.006999999999998</v>
      </c>
      <c r="E25" s="23">
        <v>0.03</v>
      </c>
      <c r="F25" s="23">
        <v>0</v>
      </c>
      <c r="G25" s="23">
        <v>0</v>
      </c>
      <c r="H25" s="23">
        <v>0</v>
      </c>
      <c r="I25" s="23">
        <v>0.18</v>
      </c>
      <c r="J25" s="23">
        <v>4.83</v>
      </c>
      <c r="K25" s="23">
        <v>1.25</v>
      </c>
      <c r="L25" s="23">
        <v>0</v>
      </c>
      <c r="M25" s="23">
        <v>0</v>
      </c>
      <c r="N25" s="23">
        <v>0.15</v>
      </c>
      <c r="O25" s="23">
        <v>0.38</v>
      </c>
      <c r="P25" s="23">
        <v>91.5</v>
      </c>
      <c r="Q25" s="23">
        <v>36.75</v>
      </c>
      <c r="R25" s="23">
        <v>5.25</v>
      </c>
      <c r="S25" s="23">
        <v>7.05</v>
      </c>
      <c r="T25" s="23">
        <v>23.7</v>
      </c>
      <c r="U25" s="23">
        <v>0.59</v>
      </c>
      <c r="V25" s="23">
        <v>0</v>
      </c>
      <c r="W25" s="23">
        <v>0.75</v>
      </c>
      <c r="X25" s="23">
        <v>0.15</v>
      </c>
      <c r="Y25" s="23">
        <v>0.21</v>
      </c>
      <c r="Z25" s="23">
        <v>0.03</v>
      </c>
      <c r="AA25" s="23">
        <v>0.01</v>
      </c>
      <c r="AB25" s="23">
        <v>0.11</v>
      </c>
      <c r="AC25" s="23">
        <v>0.3</v>
      </c>
      <c r="AD25" s="23">
        <v>0</v>
      </c>
      <c r="AE25" s="23">
        <v>0</v>
      </c>
      <c r="AF25" s="23">
        <v>0</v>
      </c>
      <c r="AG25" s="23">
        <v>0</v>
      </c>
      <c r="AH25" s="23">
        <v>64.05</v>
      </c>
      <c r="AI25" s="23">
        <v>33.450000000000003</v>
      </c>
      <c r="AJ25" s="23">
        <v>13.95</v>
      </c>
      <c r="AK25" s="23">
        <v>29.7</v>
      </c>
      <c r="AL25" s="23">
        <v>12</v>
      </c>
      <c r="AM25" s="23">
        <v>55.65</v>
      </c>
      <c r="AN25" s="23">
        <v>44.55</v>
      </c>
      <c r="AO25" s="23">
        <v>43.65</v>
      </c>
      <c r="AP25" s="23">
        <v>69.599999999999994</v>
      </c>
      <c r="AQ25" s="23">
        <v>18.600000000000001</v>
      </c>
      <c r="AR25" s="23">
        <v>46.5</v>
      </c>
      <c r="AS25" s="23">
        <v>229.35</v>
      </c>
      <c r="AT25" s="23">
        <v>0</v>
      </c>
      <c r="AU25" s="23">
        <v>78.900000000000006</v>
      </c>
      <c r="AV25" s="23">
        <v>43.65</v>
      </c>
      <c r="AW25" s="23">
        <v>27</v>
      </c>
      <c r="AX25" s="23">
        <v>19.5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0.02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0.02</v>
      </c>
      <c r="BO25" s="23">
        <v>0</v>
      </c>
      <c r="BP25" s="23">
        <v>0</v>
      </c>
      <c r="BQ25" s="23">
        <v>7.0000000000000007E-2</v>
      </c>
      <c r="BR25" s="23">
        <v>0.01</v>
      </c>
      <c r="BS25" s="23">
        <v>0</v>
      </c>
      <c r="BT25" s="23">
        <v>0</v>
      </c>
      <c r="BU25" s="23">
        <v>0</v>
      </c>
      <c r="BV25" s="23">
        <v>0</v>
      </c>
      <c r="BW25" s="23">
        <v>7.05</v>
      </c>
      <c r="BY25" s="23">
        <v>0.13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</row>
    <row r="26" spans="1:89" s="28" customFormat="1" ht="14.25" x14ac:dyDescent="0.2">
      <c r="B26" s="83" t="s">
        <v>100</v>
      </c>
      <c r="C26" s="29"/>
      <c r="D26" s="29">
        <v>415.28</v>
      </c>
      <c r="E26" s="28">
        <v>5.29</v>
      </c>
      <c r="F26" s="28">
        <v>3.19</v>
      </c>
      <c r="G26" s="28">
        <v>0</v>
      </c>
      <c r="H26" s="28">
        <v>0</v>
      </c>
      <c r="I26" s="28">
        <v>17.11</v>
      </c>
      <c r="J26" s="28">
        <v>38.200000000000003</v>
      </c>
      <c r="K26" s="28">
        <v>6.02</v>
      </c>
      <c r="L26" s="28">
        <v>0</v>
      </c>
      <c r="M26" s="28">
        <v>0</v>
      </c>
      <c r="N26" s="28">
        <v>1</v>
      </c>
      <c r="O26" s="28">
        <v>3.8</v>
      </c>
      <c r="P26" s="28">
        <v>299.81</v>
      </c>
      <c r="Q26" s="28">
        <v>756.78</v>
      </c>
      <c r="R26" s="28">
        <v>64.48</v>
      </c>
      <c r="S26" s="28">
        <v>70.87</v>
      </c>
      <c r="T26" s="28">
        <v>203.07</v>
      </c>
      <c r="U26" s="28">
        <v>3.74</v>
      </c>
      <c r="V26" s="28">
        <v>1.18</v>
      </c>
      <c r="W26" s="28">
        <v>931.16</v>
      </c>
      <c r="X26" s="28">
        <v>202.77</v>
      </c>
      <c r="Y26" s="28">
        <v>3.05</v>
      </c>
      <c r="Z26" s="28">
        <v>0.16</v>
      </c>
      <c r="AA26" s="28">
        <v>0.15</v>
      </c>
      <c r="AB26" s="28">
        <v>3.58</v>
      </c>
      <c r="AC26" s="28">
        <v>8.6300000000000008</v>
      </c>
      <c r="AD26" s="28">
        <v>10.14</v>
      </c>
      <c r="AE26" s="28">
        <v>0</v>
      </c>
      <c r="AF26" s="28">
        <v>4.5199999999999996</v>
      </c>
      <c r="AG26" s="28">
        <v>4.05</v>
      </c>
      <c r="AH26" s="28">
        <v>1238.3900000000001</v>
      </c>
      <c r="AI26" s="28">
        <v>1105.27</v>
      </c>
      <c r="AJ26" s="28">
        <v>358.11</v>
      </c>
      <c r="AK26" s="28">
        <v>650.82000000000005</v>
      </c>
      <c r="AL26" s="28">
        <v>198.06</v>
      </c>
      <c r="AM26" s="28">
        <v>763.76</v>
      </c>
      <c r="AN26" s="28">
        <v>880.09</v>
      </c>
      <c r="AO26" s="28">
        <v>1022.65</v>
      </c>
      <c r="AP26" s="28">
        <v>1452.47</v>
      </c>
      <c r="AQ26" s="28">
        <v>517.98</v>
      </c>
      <c r="AR26" s="28">
        <v>784.28</v>
      </c>
      <c r="AS26" s="28">
        <v>3245.44</v>
      </c>
      <c r="AT26" s="28">
        <v>175.97</v>
      </c>
      <c r="AU26" s="28">
        <v>824.04</v>
      </c>
      <c r="AV26" s="28">
        <v>717.87</v>
      </c>
      <c r="AW26" s="28">
        <v>575.12</v>
      </c>
      <c r="AX26" s="28">
        <v>276.07</v>
      </c>
      <c r="AY26" s="28">
        <v>0.23</v>
      </c>
      <c r="AZ26" s="28">
        <v>0.12</v>
      </c>
      <c r="BA26" s="28">
        <v>7.0000000000000007E-2</v>
      </c>
      <c r="BB26" s="28">
        <v>0.13</v>
      </c>
      <c r="BC26" s="28">
        <v>0.15</v>
      </c>
      <c r="BD26" s="28">
        <v>0.86</v>
      </c>
      <c r="BE26" s="28">
        <v>0.05</v>
      </c>
      <c r="BF26" s="28">
        <v>1.3</v>
      </c>
      <c r="BG26" s="28">
        <v>0.03</v>
      </c>
      <c r="BH26" s="28">
        <v>0.67</v>
      </c>
      <c r="BI26" s="28">
        <v>0.06</v>
      </c>
      <c r="BJ26" s="28">
        <v>0.03</v>
      </c>
      <c r="BK26" s="28">
        <v>0</v>
      </c>
      <c r="BL26" s="28">
        <v>0.1</v>
      </c>
      <c r="BM26" s="28">
        <v>0.17</v>
      </c>
      <c r="BN26" s="28">
        <v>2.33</v>
      </c>
      <c r="BO26" s="28">
        <v>0.02</v>
      </c>
      <c r="BP26" s="28">
        <v>0</v>
      </c>
      <c r="BQ26" s="28">
        <v>3.28</v>
      </c>
      <c r="BR26" s="28">
        <v>7.0000000000000007E-2</v>
      </c>
      <c r="BS26" s="28">
        <v>0.08</v>
      </c>
      <c r="BT26" s="28">
        <v>0</v>
      </c>
      <c r="BU26" s="28">
        <v>0</v>
      </c>
      <c r="BV26" s="28">
        <v>0</v>
      </c>
      <c r="BW26" s="28">
        <v>609.17999999999995</v>
      </c>
      <c r="BX26" s="28" t="e">
        <f>$D$26/#REF!*100</f>
        <v>#REF!</v>
      </c>
      <c r="BY26" s="28">
        <v>156.37</v>
      </c>
      <c r="CA26" s="28">
        <v>0.4</v>
      </c>
      <c r="CB26" s="28">
        <v>0.4</v>
      </c>
      <c r="CC26" s="28">
        <v>0.4</v>
      </c>
      <c r="CD26" s="28">
        <v>433.2</v>
      </c>
      <c r="CE26" s="28">
        <v>216</v>
      </c>
      <c r="CF26" s="28">
        <v>324.60000000000002</v>
      </c>
      <c r="CG26" s="28">
        <v>2.93</v>
      </c>
      <c r="CH26" s="28">
        <v>2.2599999999999998</v>
      </c>
      <c r="CI26" s="28">
        <v>2.59</v>
      </c>
      <c r="CJ26" s="28">
        <v>10.26</v>
      </c>
      <c r="CK26" s="28">
        <v>0.4</v>
      </c>
    </row>
    <row r="27" spans="1:89" s="23" customFormat="1" ht="15" x14ac:dyDescent="0.25">
      <c r="B27" s="84" t="s">
        <v>101</v>
      </c>
      <c r="C27" s="24"/>
      <c r="D27" s="24"/>
    </row>
    <row r="28" spans="1:89" s="23" customFormat="1" ht="15" x14ac:dyDescent="0.25">
      <c r="A28" s="23" t="str">
        <f>"23/12"</f>
        <v>23/12</v>
      </c>
      <c r="B28" s="82" t="s">
        <v>143</v>
      </c>
      <c r="C28" s="24" t="str">
        <f>"60"</f>
        <v>60</v>
      </c>
      <c r="D28" s="24">
        <v>147.1926972857143</v>
      </c>
      <c r="E28" s="23">
        <v>2.58</v>
      </c>
      <c r="F28" s="23">
        <v>0.61</v>
      </c>
      <c r="G28" s="23">
        <v>0</v>
      </c>
      <c r="H28" s="23">
        <v>0</v>
      </c>
      <c r="I28" s="23">
        <v>9.6</v>
      </c>
      <c r="J28" s="23">
        <v>12.82</v>
      </c>
      <c r="K28" s="23">
        <v>0.67</v>
      </c>
      <c r="L28" s="23">
        <v>0</v>
      </c>
      <c r="M28" s="23">
        <v>0</v>
      </c>
      <c r="N28" s="23">
        <v>0.31</v>
      </c>
      <c r="O28" s="23">
        <v>0.43</v>
      </c>
      <c r="P28" s="23">
        <v>25.04</v>
      </c>
      <c r="Q28" s="23">
        <v>74.569999999999993</v>
      </c>
      <c r="R28" s="23">
        <v>42.54</v>
      </c>
      <c r="S28" s="23">
        <v>7.82</v>
      </c>
      <c r="T28" s="23">
        <v>52.01</v>
      </c>
      <c r="U28" s="23">
        <v>0.35</v>
      </c>
      <c r="V28" s="23">
        <v>20.57</v>
      </c>
      <c r="W28" s="23">
        <v>12.69</v>
      </c>
      <c r="X28" s="23">
        <v>37.049999999999997</v>
      </c>
      <c r="Y28" s="23">
        <v>0.76</v>
      </c>
      <c r="Z28" s="23">
        <v>0.03</v>
      </c>
      <c r="AA28" s="23">
        <v>7.0000000000000007E-2</v>
      </c>
      <c r="AB28" s="23">
        <v>0.24</v>
      </c>
      <c r="AC28" s="23">
        <v>1.08</v>
      </c>
      <c r="AD28" s="23">
        <v>0.09</v>
      </c>
      <c r="AE28" s="23">
        <v>0</v>
      </c>
      <c r="AF28" s="23">
        <v>0</v>
      </c>
      <c r="AG28" s="23">
        <v>0</v>
      </c>
      <c r="AH28" s="23">
        <v>295.17</v>
      </c>
      <c r="AI28" s="23">
        <v>170.15</v>
      </c>
      <c r="AJ28" s="23">
        <v>74.02</v>
      </c>
      <c r="AK28" s="23">
        <v>128.58000000000001</v>
      </c>
      <c r="AL28" s="23">
        <v>45.77</v>
      </c>
      <c r="AM28" s="23">
        <v>182.29</v>
      </c>
      <c r="AN28" s="23">
        <v>133.86000000000001</v>
      </c>
      <c r="AO28" s="23">
        <v>165.5</v>
      </c>
      <c r="AP28" s="23">
        <v>201.44</v>
      </c>
      <c r="AQ28" s="23">
        <v>81.86</v>
      </c>
      <c r="AR28" s="23">
        <v>106.61</v>
      </c>
      <c r="AS28" s="23">
        <v>871.11</v>
      </c>
      <c r="AT28" s="23">
        <v>5.51</v>
      </c>
      <c r="AU28" s="23">
        <v>300.60000000000002</v>
      </c>
      <c r="AV28" s="23">
        <v>203.35</v>
      </c>
      <c r="AW28" s="23">
        <v>123.27</v>
      </c>
      <c r="AX28" s="23">
        <v>63.88</v>
      </c>
      <c r="AY28" s="23">
        <v>0.13</v>
      </c>
      <c r="AZ28" s="23">
        <v>7.0000000000000007E-2</v>
      </c>
      <c r="BA28" s="23">
        <v>0.04</v>
      </c>
      <c r="BB28" s="23">
        <v>0.09</v>
      </c>
      <c r="BC28" s="23">
        <v>0.09</v>
      </c>
      <c r="BD28" s="23">
        <v>0.36</v>
      </c>
      <c r="BE28" s="23">
        <v>0.02</v>
      </c>
      <c r="BF28" s="23">
        <v>0.8</v>
      </c>
      <c r="BG28" s="23">
        <v>0.01</v>
      </c>
      <c r="BH28" s="23">
        <v>0.28000000000000003</v>
      </c>
      <c r="BI28" s="23">
        <v>0.01</v>
      </c>
      <c r="BJ28" s="23">
        <v>0.02</v>
      </c>
      <c r="BK28" s="23">
        <v>0</v>
      </c>
      <c r="BL28" s="23">
        <v>0.06</v>
      </c>
      <c r="BM28" s="23">
        <v>0.09</v>
      </c>
      <c r="BN28" s="23">
        <v>0.98</v>
      </c>
      <c r="BO28" s="23">
        <v>0.01</v>
      </c>
      <c r="BP28" s="23">
        <v>0</v>
      </c>
      <c r="BQ28" s="23">
        <v>0.84</v>
      </c>
      <c r="BR28" s="23">
        <v>0.03</v>
      </c>
      <c r="BS28" s="23">
        <v>0.04</v>
      </c>
      <c r="BT28" s="23">
        <v>0</v>
      </c>
      <c r="BU28" s="23">
        <v>0</v>
      </c>
      <c r="BV28" s="23">
        <v>0</v>
      </c>
      <c r="BW28" s="23">
        <v>37.840000000000003</v>
      </c>
      <c r="BY28" s="23">
        <v>22.69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8.8000000000000007</v>
      </c>
      <c r="CK28" s="23">
        <v>0</v>
      </c>
    </row>
    <row r="29" spans="1:89" s="23" customFormat="1" ht="15" x14ac:dyDescent="0.25">
      <c r="A29" s="23" t="str">
        <f>"-"</f>
        <v>-</v>
      </c>
      <c r="B29" s="82" t="s">
        <v>103</v>
      </c>
      <c r="C29" s="24" t="str">
        <f>"200"</f>
        <v>200</v>
      </c>
      <c r="D29" s="24">
        <v>60.4</v>
      </c>
      <c r="E29" s="23">
        <v>0</v>
      </c>
      <c r="F29" s="23">
        <v>0</v>
      </c>
      <c r="G29" s="23">
        <v>0</v>
      </c>
      <c r="H29" s="23">
        <v>0</v>
      </c>
      <c r="I29" s="23">
        <v>8</v>
      </c>
      <c r="J29" s="23">
        <v>0</v>
      </c>
      <c r="K29" s="23">
        <v>0</v>
      </c>
      <c r="L29" s="23">
        <v>0</v>
      </c>
      <c r="M29" s="23">
        <v>0</v>
      </c>
      <c r="N29" s="23">
        <v>1.7</v>
      </c>
      <c r="O29" s="23">
        <v>1.4</v>
      </c>
      <c r="P29" s="23">
        <v>104</v>
      </c>
      <c r="Q29" s="23">
        <v>304</v>
      </c>
      <c r="R29" s="23">
        <v>252</v>
      </c>
      <c r="S29" s="23">
        <v>30</v>
      </c>
      <c r="T29" s="23">
        <v>190</v>
      </c>
      <c r="U29" s="23">
        <v>0.2</v>
      </c>
      <c r="V29" s="23">
        <v>0</v>
      </c>
      <c r="W29" s="23">
        <v>0</v>
      </c>
      <c r="X29" s="23">
        <v>0</v>
      </c>
      <c r="Y29" s="23">
        <v>0</v>
      </c>
      <c r="Z29" s="23">
        <v>0.08</v>
      </c>
      <c r="AA29" s="23">
        <v>0.34</v>
      </c>
      <c r="AB29" s="23">
        <v>0.2</v>
      </c>
      <c r="AC29" s="23">
        <v>1.8</v>
      </c>
      <c r="AD29" s="23">
        <v>1.4</v>
      </c>
      <c r="AE29" s="23">
        <v>0</v>
      </c>
      <c r="AF29" s="23">
        <v>0</v>
      </c>
      <c r="AG29" s="23">
        <v>0</v>
      </c>
      <c r="AH29" s="23">
        <v>554</v>
      </c>
      <c r="AI29" s="23">
        <v>480</v>
      </c>
      <c r="AJ29" s="23">
        <v>142</v>
      </c>
      <c r="AK29" s="23">
        <v>220</v>
      </c>
      <c r="AL29" s="23">
        <v>86</v>
      </c>
      <c r="AM29" s="23">
        <v>282</v>
      </c>
      <c r="AN29" s="23">
        <v>212</v>
      </c>
      <c r="AO29" s="23">
        <v>210</v>
      </c>
      <c r="AP29" s="23">
        <v>432</v>
      </c>
      <c r="AQ29" s="23">
        <v>156</v>
      </c>
      <c r="AR29" s="23">
        <v>92</v>
      </c>
      <c r="AS29" s="23">
        <v>1012</v>
      </c>
      <c r="AT29" s="23">
        <v>0</v>
      </c>
      <c r="AU29" s="23">
        <v>544</v>
      </c>
      <c r="AV29" s="23">
        <v>370</v>
      </c>
      <c r="AW29" s="23">
        <v>310</v>
      </c>
      <c r="AX29" s="23">
        <v>40</v>
      </c>
      <c r="AY29" s="23">
        <v>0.2</v>
      </c>
      <c r="AZ29" s="23">
        <v>0.14000000000000001</v>
      </c>
      <c r="BA29" s="23">
        <v>0.08</v>
      </c>
      <c r="BB29" s="23">
        <v>0.16</v>
      </c>
      <c r="BC29" s="23">
        <v>0.18</v>
      </c>
      <c r="BD29" s="23">
        <v>0.9</v>
      </c>
      <c r="BE29" s="23">
        <v>0.06</v>
      </c>
      <c r="BF29" s="23">
        <v>1.1200000000000001</v>
      </c>
      <c r="BG29" s="23">
        <v>0.04</v>
      </c>
      <c r="BH29" s="23">
        <v>0.62</v>
      </c>
      <c r="BI29" s="23">
        <v>0.08</v>
      </c>
      <c r="BJ29" s="23">
        <v>0</v>
      </c>
      <c r="BK29" s="23">
        <v>0</v>
      </c>
      <c r="BL29" s="23">
        <v>0.08</v>
      </c>
      <c r="BM29" s="23">
        <v>0.16</v>
      </c>
      <c r="BN29" s="23">
        <v>1.38</v>
      </c>
      <c r="BO29" s="23">
        <v>0.02</v>
      </c>
      <c r="BP29" s="23">
        <v>0</v>
      </c>
      <c r="BQ29" s="23">
        <v>0.04</v>
      </c>
      <c r="BR29" s="23">
        <v>0.06</v>
      </c>
      <c r="BS29" s="23">
        <v>0.16</v>
      </c>
      <c r="BT29" s="23">
        <v>0</v>
      </c>
      <c r="BU29" s="23">
        <v>0</v>
      </c>
      <c r="BV29" s="23">
        <v>0</v>
      </c>
      <c r="BW29" s="23">
        <v>182.8</v>
      </c>
      <c r="BY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</row>
    <row r="30" spans="1:89" s="28" customFormat="1" ht="14.25" x14ac:dyDescent="0.2">
      <c r="B30" s="83" t="s">
        <v>104</v>
      </c>
      <c r="C30" s="29"/>
      <c r="D30" s="29">
        <v>207.59</v>
      </c>
      <c r="E30" s="28">
        <v>2.58</v>
      </c>
      <c r="F30" s="28">
        <v>0.61</v>
      </c>
      <c r="G30" s="28">
        <v>0</v>
      </c>
      <c r="H30" s="28">
        <v>0</v>
      </c>
      <c r="I30" s="28">
        <v>17.600000000000001</v>
      </c>
      <c r="J30" s="28">
        <v>12.82</v>
      </c>
      <c r="K30" s="28">
        <v>0.67</v>
      </c>
      <c r="L30" s="28">
        <v>0</v>
      </c>
      <c r="M30" s="28">
        <v>0</v>
      </c>
      <c r="N30" s="28">
        <v>2.0099999999999998</v>
      </c>
      <c r="O30" s="28">
        <v>1.83</v>
      </c>
      <c r="P30" s="28">
        <v>129.04</v>
      </c>
      <c r="Q30" s="28">
        <v>378.57</v>
      </c>
      <c r="R30" s="28">
        <v>294.54000000000002</v>
      </c>
      <c r="S30" s="28">
        <v>37.82</v>
      </c>
      <c r="T30" s="28">
        <v>242.01</v>
      </c>
      <c r="U30" s="28">
        <v>0.55000000000000004</v>
      </c>
      <c r="V30" s="28">
        <v>20.57</v>
      </c>
      <c r="W30" s="28">
        <v>12.69</v>
      </c>
      <c r="X30" s="28">
        <v>37.049999999999997</v>
      </c>
      <c r="Y30" s="28">
        <v>0.76</v>
      </c>
      <c r="Z30" s="28">
        <v>0.11</v>
      </c>
      <c r="AA30" s="28">
        <v>0.41</v>
      </c>
      <c r="AB30" s="28">
        <v>0.44</v>
      </c>
      <c r="AC30" s="28">
        <v>2.88</v>
      </c>
      <c r="AD30" s="28">
        <v>1.49</v>
      </c>
      <c r="AE30" s="28">
        <v>0</v>
      </c>
      <c r="AF30" s="28">
        <v>0</v>
      </c>
      <c r="AG30" s="28">
        <v>0</v>
      </c>
      <c r="AH30" s="28">
        <v>849.17</v>
      </c>
      <c r="AI30" s="28">
        <v>650.15</v>
      </c>
      <c r="AJ30" s="28">
        <v>216.02</v>
      </c>
      <c r="AK30" s="28">
        <v>348.58</v>
      </c>
      <c r="AL30" s="28">
        <v>131.77000000000001</v>
      </c>
      <c r="AM30" s="28">
        <v>464.29</v>
      </c>
      <c r="AN30" s="28">
        <v>345.86</v>
      </c>
      <c r="AO30" s="28">
        <v>375.5</v>
      </c>
      <c r="AP30" s="28">
        <v>633.44000000000005</v>
      </c>
      <c r="AQ30" s="28">
        <v>237.86</v>
      </c>
      <c r="AR30" s="28">
        <v>198.61</v>
      </c>
      <c r="AS30" s="28">
        <v>1883.11</v>
      </c>
      <c r="AT30" s="28">
        <v>5.51</v>
      </c>
      <c r="AU30" s="28">
        <v>844.6</v>
      </c>
      <c r="AV30" s="28">
        <v>573.35</v>
      </c>
      <c r="AW30" s="28">
        <v>433.27</v>
      </c>
      <c r="AX30" s="28">
        <v>103.88</v>
      </c>
      <c r="AY30" s="28">
        <v>0.33</v>
      </c>
      <c r="AZ30" s="28">
        <v>0.21</v>
      </c>
      <c r="BA30" s="28">
        <v>0.12</v>
      </c>
      <c r="BB30" s="28">
        <v>0.25</v>
      </c>
      <c r="BC30" s="28">
        <v>0.27</v>
      </c>
      <c r="BD30" s="28">
        <v>1.26</v>
      </c>
      <c r="BE30" s="28">
        <v>0.08</v>
      </c>
      <c r="BF30" s="28">
        <v>1.92</v>
      </c>
      <c r="BG30" s="28">
        <v>0.05</v>
      </c>
      <c r="BH30" s="28">
        <v>0.9</v>
      </c>
      <c r="BI30" s="28">
        <v>0.09</v>
      </c>
      <c r="BJ30" s="28">
        <v>0.02</v>
      </c>
      <c r="BK30" s="28">
        <v>0</v>
      </c>
      <c r="BL30" s="28">
        <v>0.14000000000000001</v>
      </c>
      <c r="BM30" s="28">
        <v>0.25</v>
      </c>
      <c r="BN30" s="28">
        <v>2.36</v>
      </c>
      <c r="BO30" s="28">
        <v>0.03</v>
      </c>
      <c r="BP30" s="28">
        <v>0</v>
      </c>
      <c r="BQ30" s="28">
        <v>0.88</v>
      </c>
      <c r="BR30" s="28">
        <v>0.09</v>
      </c>
      <c r="BS30" s="28">
        <v>0.2</v>
      </c>
      <c r="BT30" s="28">
        <v>0</v>
      </c>
      <c r="BU30" s="28">
        <v>0</v>
      </c>
      <c r="BV30" s="28">
        <v>0</v>
      </c>
      <c r="BW30" s="28">
        <v>220.64</v>
      </c>
      <c r="BX30" s="28" t="e">
        <f>$D$30/#REF!*100</f>
        <v>#REF!</v>
      </c>
      <c r="BY30" s="28">
        <v>22.69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8.8000000000000007</v>
      </c>
      <c r="CK30" s="28">
        <v>0</v>
      </c>
    </row>
    <row r="31" spans="1:89" s="28" customFormat="1" ht="14.25" x14ac:dyDescent="0.2">
      <c r="B31" s="83" t="s">
        <v>105</v>
      </c>
      <c r="C31" s="29"/>
      <c r="D31" s="29">
        <v>1093.18</v>
      </c>
      <c r="E31" s="28">
        <v>15.63</v>
      </c>
      <c r="F31" s="28">
        <v>4.01</v>
      </c>
      <c r="G31" s="28">
        <v>0</v>
      </c>
      <c r="H31" s="28">
        <v>0</v>
      </c>
      <c r="I31" s="28">
        <v>65.77</v>
      </c>
      <c r="J31" s="28">
        <v>93.76</v>
      </c>
      <c r="K31" s="28">
        <v>9.61</v>
      </c>
      <c r="L31" s="28">
        <v>0</v>
      </c>
      <c r="M31" s="28">
        <v>0</v>
      </c>
      <c r="N31" s="28">
        <v>4.34</v>
      </c>
      <c r="O31" s="28">
        <v>8.52</v>
      </c>
      <c r="P31" s="28">
        <v>786.78</v>
      </c>
      <c r="Q31" s="28">
        <v>1608.66</v>
      </c>
      <c r="R31" s="28">
        <v>567.30999999999995</v>
      </c>
      <c r="S31" s="28">
        <v>148.53</v>
      </c>
      <c r="T31" s="28">
        <v>640.47</v>
      </c>
      <c r="U31" s="28">
        <v>8.4600000000000009</v>
      </c>
      <c r="V31" s="28">
        <v>81.59</v>
      </c>
      <c r="W31" s="28">
        <v>986.89</v>
      </c>
      <c r="X31" s="28">
        <v>321.64</v>
      </c>
      <c r="Y31" s="28">
        <v>5.38</v>
      </c>
      <c r="Z31" s="28">
        <v>0.41</v>
      </c>
      <c r="AA31" s="28">
        <v>0.77</v>
      </c>
      <c r="AB31" s="28">
        <v>5.12</v>
      </c>
      <c r="AC31" s="28">
        <v>15.6</v>
      </c>
      <c r="AD31" s="28">
        <v>16.149999999999999</v>
      </c>
      <c r="AE31" s="28">
        <v>0.4</v>
      </c>
      <c r="AF31" s="28">
        <v>168.04</v>
      </c>
      <c r="AG31" s="28">
        <v>165.51</v>
      </c>
      <c r="AH31" s="28">
        <v>3103.39</v>
      </c>
      <c r="AI31" s="28">
        <v>2292.5</v>
      </c>
      <c r="AJ31" s="28">
        <v>797.99</v>
      </c>
      <c r="AK31" s="28">
        <v>1428.81</v>
      </c>
      <c r="AL31" s="28">
        <v>500.19</v>
      </c>
      <c r="AM31" s="28">
        <v>1838.32</v>
      </c>
      <c r="AN31" s="28">
        <v>1538.87</v>
      </c>
      <c r="AO31" s="28">
        <v>1769.75</v>
      </c>
      <c r="AP31" s="28">
        <v>2562.34</v>
      </c>
      <c r="AQ31" s="28">
        <v>957.77</v>
      </c>
      <c r="AR31" s="28">
        <v>1287.9100000000001</v>
      </c>
      <c r="AS31" s="28">
        <v>7688.03</v>
      </c>
      <c r="AT31" s="28">
        <v>196.68</v>
      </c>
      <c r="AU31" s="28">
        <v>2554.02</v>
      </c>
      <c r="AV31" s="28">
        <v>1741.93</v>
      </c>
      <c r="AW31" s="28">
        <v>1479.6</v>
      </c>
      <c r="AX31" s="28">
        <v>572.66999999999996</v>
      </c>
      <c r="AY31" s="28">
        <v>0.79</v>
      </c>
      <c r="AZ31" s="28">
        <v>0.45</v>
      </c>
      <c r="BA31" s="28">
        <v>0.27</v>
      </c>
      <c r="BB31" s="28">
        <v>0.57999999999999996</v>
      </c>
      <c r="BC31" s="28">
        <v>0.66</v>
      </c>
      <c r="BD31" s="28">
        <v>3.06</v>
      </c>
      <c r="BE31" s="28">
        <v>0.16</v>
      </c>
      <c r="BF31" s="28">
        <v>5.8</v>
      </c>
      <c r="BG31" s="28">
        <v>0.09</v>
      </c>
      <c r="BH31" s="28">
        <v>2.31</v>
      </c>
      <c r="BI31" s="28">
        <v>0.17</v>
      </c>
      <c r="BJ31" s="28">
        <v>0.05</v>
      </c>
      <c r="BK31" s="28">
        <v>0</v>
      </c>
      <c r="BL31" s="28">
        <v>0.4</v>
      </c>
      <c r="BM31" s="28">
        <v>0.68</v>
      </c>
      <c r="BN31" s="28">
        <v>6.93</v>
      </c>
      <c r="BO31" s="28">
        <v>0.06</v>
      </c>
      <c r="BP31" s="28">
        <v>0</v>
      </c>
      <c r="BQ31" s="28">
        <v>4.78</v>
      </c>
      <c r="BR31" s="28">
        <v>0.27</v>
      </c>
      <c r="BS31" s="28">
        <v>0.31</v>
      </c>
      <c r="BT31" s="28">
        <v>0</v>
      </c>
      <c r="BU31" s="28">
        <v>0</v>
      </c>
      <c r="BV31" s="28">
        <v>0</v>
      </c>
      <c r="BW31" s="28">
        <v>1354.15</v>
      </c>
      <c r="BY31" s="28">
        <v>246.07</v>
      </c>
      <c r="CA31" s="28">
        <v>0.4</v>
      </c>
      <c r="CB31" s="28">
        <v>0.4</v>
      </c>
      <c r="CC31" s="28">
        <v>0.4</v>
      </c>
      <c r="CD31" s="28">
        <v>433.2</v>
      </c>
      <c r="CE31" s="28">
        <v>216</v>
      </c>
      <c r="CF31" s="28">
        <v>324.60000000000002</v>
      </c>
      <c r="CG31" s="28">
        <v>2.93</v>
      </c>
      <c r="CH31" s="28">
        <v>2.2599999999999998</v>
      </c>
      <c r="CI31" s="28">
        <v>2.59</v>
      </c>
      <c r="CJ31" s="28">
        <v>24.06</v>
      </c>
      <c r="CK31" s="28">
        <v>0.83</v>
      </c>
    </row>
    <row r="32" spans="1:89" s="4" customFormat="1" ht="15" x14ac:dyDescent="0.25">
      <c r="B32" s="85"/>
      <c r="C32" s="10"/>
      <c r="D32" s="10"/>
    </row>
    <row r="33" spans="2:4" s="4" customFormat="1" ht="15" x14ac:dyDescent="0.25">
      <c r="B33" s="85" t="s">
        <v>144</v>
      </c>
      <c r="C33" s="10" t="s">
        <v>145</v>
      </c>
      <c r="D33" s="10"/>
    </row>
    <row r="34" spans="2:4" s="4" customFormat="1" ht="15" x14ac:dyDescent="0.25">
      <c r="B34" s="85"/>
      <c r="C34" s="10"/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85"/>
      <c r="C82" s="10"/>
      <c r="D82" s="10"/>
    </row>
    <row r="83" spans="2:4" s="4" customFormat="1" ht="15" x14ac:dyDescent="0.25">
      <c r="B83" s="85"/>
      <c r="C83" s="10"/>
      <c r="D83" s="10"/>
    </row>
    <row r="84" spans="2:4" s="4" customFormat="1" ht="15" x14ac:dyDescent="0.25">
      <c r="B84" s="85"/>
      <c r="C84" s="10"/>
      <c r="D84" s="10"/>
    </row>
    <row r="85" spans="2:4" s="4" customFormat="1" ht="15" x14ac:dyDescent="0.25">
      <c r="B85" s="85"/>
      <c r="C85" s="10"/>
      <c r="D85" s="10"/>
    </row>
    <row r="86" spans="2:4" s="4" customFormat="1" ht="15" x14ac:dyDescent="0.25">
      <c r="B86" s="85"/>
      <c r="C86" s="10"/>
      <c r="D86" s="10"/>
    </row>
    <row r="87" spans="2:4" s="4" customFormat="1" ht="15" x14ac:dyDescent="0.25">
      <c r="B87" s="85"/>
      <c r="C87" s="10"/>
      <c r="D87" s="10"/>
    </row>
    <row r="88" spans="2:4" s="4" customFormat="1" ht="15" x14ac:dyDescent="0.25">
      <c r="B88" s="85"/>
      <c r="C88" s="10"/>
      <c r="D88" s="10"/>
    </row>
    <row r="89" spans="2:4" s="4" customFormat="1" ht="15" x14ac:dyDescent="0.25">
      <c r="B89" s="85"/>
      <c r="C89" s="10"/>
      <c r="D89" s="10"/>
    </row>
    <row r="90" spans="2:4" s="4" customFormat="1" ht="15" x14ac:dyDescent="0.25">
      <c r="B90" s="85"/>
      <c r="C90" s="10"/>
      <c r="D90" s="10"/>
    </row>
    <row r="91" spans="2:4" s="4" customFormat="1" ht="15" x14ac:dyDescent="0.25">
      <c r="B91" s="85"/>
      <c r="C91" s="10"/>
      <c r="D91" s="10"/>
    </row>
    <row r="92" spans="2:4" s="4" customFormat="1" ht="15" x14ac:dyDescent="0.25">
      <c r="B92" s="85"/>
      <c r="C92" s="10"/>
      <c r="D92" s="10"/>
    </row>
    <row r="93" spans="2:4" s="4" customFormat="1" ht="15" x14ac:dyDescent="0.25">
      <c r="B93" s="85"/>
      <c r="C93" s="10"/>
      <c r="D93" s="10"/>
    </row>
    <row r="94" spans="2:4" s="4" customFormat="1" ht="15" x14ac:dyDescent="0.25">
      <c r="B94" s="85"/>
      <c r="C94" s="10"/>
      <c r="D94" s="10"/>
    </row>
    <row r="95" spans="2:4" s="4" customFormat="1" ht="15" x14ac:dyDescent="0.25">
      <c r="B95" s="85"/>
      <c r="C95" s="10"/>
      <c r="D95" s="10"/>
    </row>
    <row r="96" spans="2:4" s="4" customFormat="1" ht="15" x14ac:dyDescent="0.25">
      <c r="B96" s="85"/>
      <c r="C96" s="10"/>
      <c r="D96" s="10"/>
    </row>
    <row r="97" spans="2:4" s="4" customFormat="1" ht="15" x14ac:dyDescent="0.25">
      <c r="B97" s="85"/>
      <c r="C97" s="10"/>
      <c r="D97" s="10"/>
    </row>
    <row r="98" spans="2:4" s="4" customFormat="1" ht="15" x14ac:dyDescent="0.25">
      <c r="B98" s="85"/>
      <c r="C98" s="10"/>
      <c r="D98" s="10"/>
    </row>
    <row r="99" spans="2:4" s="4" customFormat="1" ht="15" x14ac:dyDescent="0.25">
      <c r="B99" s="85"/>
      <c r="C99" s="10"/>
      <c r="D99" s="10"/>
    </row>
    <row r="100" spans="2:4" s="4" customFormat="1" ht="15" x14ac:dyDescent="0.25">
      <c r="B100" s="85"/>
      <c r="C100" s="10"/>
      <c r="D100" s="10"/>
    </row>
    <row r="101" spans="2:4" s="4" customFormat="1" ht="15" x14ac:dyDescent="0.25">
      <c r="B101" s="85"/>
      <c r="C101" s="10"/>
      <c r="D101" s="10"/>
    </row>
    <row r="102" spans="2:4" s="4" customFormat="1" ht="15" x14ac:dyDescent="0.25">
      <c r="B102" s="85"/>
      <c r="C102" s="10"/>
      <c r="D102" s="10"/>
    </row>
    <row r="103" spans="2:4" s="4" customFormat="1" ht="15" x14ac:dyDescent="0.25">
      <c r="B103" s="85"/>
      <c r="C103" s="10"/>
      <c r="D103" s="10"/>
    </row>
    <row r="104" spans="2:4" s="4" customFormat="1" ht="15" x14ac:dyDescent="0.25">
      <c r="B104" s="85"/>
      <c r="C104" s="10"/>
      <c r="D104" s="10"/>
    </row>
    <row r="105" spans="2:4" s="4" customFormat="1" ht="15" x14ac:dyDescent="0.25">
      <c r="B105" s="85"/>
      <c r="C105" s="10"/>
      <c r="D105" s="10"/>
    </row>
    <row r="106" spans="2:4" s="4" customFormat="1" ht="15" x14ac:dyDescent="0.25">
      <c r="B106" s="85"/>
      <c r="C106" s="10"/>
      <c r="D106" s="10"/>
    </row>
    <row r="107" spans="2:4" s="4" customFormat="1" ht="15" x14ac:dyDescent="0.25">
      <c r="B107" s="85"/>
      <c r="C107" s="10"/>
      <c r="D107" s="10"/>
    </row>
    <row r="108" spans="2:4" s="4" customFormat="1" ht="15" x14ac:dyDescent="0.25">
      <c r="B108" s="85"/>
      <c r="C108" s="10"/>
      <c r="D108" s="10"/>
    </row>
    <row r="109" spans="2:4" s="4" customFormat="1" ht="15" x14ac:dyDescent="0.25">
      <c r="B109" s="85"/>
      <c r="C109" s="10"/>
      <c r="D109" s="10"/>
    </row>
    <row r="110" spans="2:4" s="4" customFormat="1" ht="15" x14ac:dyDescent="0.25">
      <c r="B110" s="85"/>
      <c r="C110" s="10"/>
      <c r="D110" s="10"/>
    </row>
    <row r="111" spans="2:4" s="4" customFormat="1" ht="15" x14ac:dyDescent="0.25">
      <c r="B111" s="85"/>
      <c r="C111" s="10"/>
      <c r="D111" s="10"/>
    </row>
    <row r="112" spans="2:4" s="4" customFormat="1" ht="15" x14ac:dyDescent="0.25">
      <c r="B112" s="85"/>
      <c r="C112" s="10"/>
      <c r="D112" s="10"/>
    </row>
    <row r="113" spans="2:4" s="4" customFormat="1" ht="15" x14ac:dyDescent="0.25">
      <c r="B113" s="85"/>
      <c r="C113" s="10"/>
      <c r="D113" s="10"/>
    </row>
    <row r="114" spans="2:4" s="4" customFormat="1" ht="15" x14ac:dyDescent="0.25">
      <c r="B114" s="85"/>
      <c r="C114" s="10"/>
      <c r="D114" s="10"/>
    </row>
    <row r="115" spans="2:4" s="4" customFormat="1" ht="15" x14ac:dyDescent="0.25">
      <c r="B115" s="85"/>
      <c r="C115" s="10"/>
      <c r="D115" s="10"/>
    </row>
    <row r="116" spans="2:4" s="4" customFormat="1" ht="15" x14ac:dyDescent="0.25">
      <c r="B116" s="85"/>
      <c r="C116" s="10"/>
      <c r="D116" s="10"/>
    </row>
    <row r="117" spans="2:4" s="4" customFormat="1" ht="15" x14ac:dyDescent="0.25">
      <c r="B117" s="85"/>
      <c r="C117" s="10"/>
      <c r="D117" s="10"/>
    </row>
    <row r="118" spans="2:4" s="4" customFormat="1" ht="15" x14ac:dyDescent="0.25">
      <c r="B118" s="85"/>
      <c r="C118" s="10"/>
      <c r="D118" s="10"/>
    </row>
    <row r="119" spans="2:4" s="4" customFormat="1" ht="15" x14ac:dyDescent="0.25">
      <c r="B119" s="85"/>
      <c r="C119" s="10"/>
      <c r="D119" s="10"/>
    </row>
    <row r="120" spans="2:4" s="4" customFormat="1" ht="15" x14ac:dyDescent="0.25">
      <c r="B120" s="85"/>
      <c r="C120" s="10"/>
      <c r="D120" s="10"/>
    </row>
    <row r="121" spans="2:4" s="4" customFormat="1" ht="15" x14ac:dyDescent="0.25">
      <c r="B121" s="85"/>
      <c r="C121" s="10"/>
      <c r="D121" s="10"/>
    </row>
    <row r="122" spans="2:4" s="4" customFormat="1" ht="15" x14ac:dyDescent="0.25">
      <c r="B122" s="85"/>
      <c r="C122" s="10"/>
      <c r="D122" s="10"/>
    </row>
    <row r="123" spans="2:4" s="4" customFormat="1" ht="15" x14ac:dyDescent="0.25">
      <c r="B123" s="85"/>
      <c r="C123" s="10"/>
      <c r="D123" s="10"/>
    </row>
    <row r="124" spans="2:4" s="4" customFormat="1" ht="15" x14ac:dyDescent="0.25">
      <c r="B124" s="85"/>
      <c r="C124" s="10"/>
      <c r="D124" s="10"/>
    </row>
    <row r="125" spans="2:4" s="4" customFormat="1" ht="15" x14ac:dyDescent="0.25">
      <c r="B125" s="85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x14ac:dyDescent="0.25">
      <c r="C331" s="9"/>
      <c r="D331" s="9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107</v>
      </c>
      <c r="B1" s="32" t="s">
        <v>108</v>
      </c>
      <c r="C1" s="33"/>
      <c r="D1" s="34"/>
      <c r="E1" s="31" t="s">
        <v>109</v>
      </c>
      <c r="F1" s="35"/>
      <c r="I1" s="31" t="s">
        <v>110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111</v>
      </c>
      <c r="B3" s="38" t="s">
        <v>112</v>
      </c>
      <c r="C3" s="38" t="s">
        <v>113</v>
      </c>
      <c r="D3" s="38" t="s">
        <v>114</v>
      </c>
      <c r="E3" s="38" t="s">
        <v>1</v>
      </c>
      <c r="F3" s="38" t="s">
        <v>115</v>
      </c>
      <c r="G3" s="38" t="s">
        <v>116</v>
      </c>
      <c r="H3" s="38" t="s">
        <v>117</v>
      </c>
      <c r="I3" s="38" t="s">
        <v>118</v>
      </c>
      <c r="J3" s="39" t="s">
        <v>119</v>
      </c>
    </row>
    <row r="4" spans="1:10" x14ac:dyDescent="0.25">
      <c r="A4" s="40" t="s">
        <v>86</v>
      </c>
      <c r="B4" s="41" t="s">
        <v>120</v>
      </c>
      <c r="C4" s="79" t="s">
        <v>137</v>
      </c>
      <c r="D4" s="43" t="s">
        <v>87</v>
      </c>
      <c r="E4" s="44">
        <v>170</v>
      </c>
      <c r="F4" s="45">
        <v>9.99</v>
      </c>
      <c r="G4" s="46">
        <v>206.79669507499995</v>
      </c>
      <c r="H4" s="46">
        <v>7.26</v>
      </c>
      <c r="I4" s="46">
        <v>5.01</v>
      </c>
      <c r="J4" s="47">
        <v>33.159999999999997</v>
      </c>
    </row>
    <row r="5" spans="1:10" x14ac:dyDescent="0.25">
      <c r="A5" s="48"/>
      <c r="B5" s="49"/>
      <c r="C5" s="80" t="s">
        <v>108</v>
      </c>
      <c r="D5" s="50" t="s">
        <v>88</v>
      </c>
      <c r="E5" s="35">
        <v>25</v>
      </c>
      <c r="F5" s="51">
        <v>0</v>
      </c>
      <c r="G5" s="52">
        <v>67.379999999999981</v>
      </c>
      <c r="H5" s="52">
        <v>1.93</v>
      </c>
      <c r="I5" s="52">
        <v>0.75</v>
      </c>
      <c r="J5" s="53">
        <v>13.33</v>
      </c>
    </row>
    <row r="6" spans="1:10" x14ac:dyDescent="0.25">
      <c r="A6" s="48"/>
      <c r="B6" s="54" t="s">
        <v>121</v>
      </c>
      <c r="C6" s="80" t="s">
        <v>108</v>
      </c>
      <c r="D6" s="50" t="s">
        <v>89</v>
      </c>
      <c r="E6" s="35">
        <v>5</v>
      </c>
      <c r="F6" s="51">
        <v>3.25</v>
      </c>
      <c r="G6" s="52">
        <v>33.031999999999996</v>
      </c>
      <c r="H6" s="52">
        <v>0.04</v>
      </c>
      <c r="I6" s="52">
        <v>3.63</v>
      </c>
      <c r="J6" s="53">
        <v>7.0000000000000007E-2</v>
      </c>
    </row>
    <row r="7" spans="1:10" x14ac:dyDescent="0.25">
      <c r="A7" s="48"/>
      <c r="B7" s="54" t="s">
        <v>122</v>
      </c>
      <c r="C7" s="80" t="s">
        <v>138</v>
      </c>
      <c r="D7" s="50" t="s">
        <v>90</v>
      </c>
      <c r="E7" s="35">
        <v>200</v>
      </c>
      <c r="F7" s="51">
        <v>6.3</v>
      </c>
      <c r="G7" s="52">
        <v>76.614272</v>
      </c>
      <c r="H7" s="52">
        <v>2.92</v>
      </c>
      <c r="I7" s="52">
        <v>3.16</v>
      </c>
      <c r="J7" s="53">
        <v>9.5500000000000007</v>
      </c>
    </row>
    <row r="8" spans="1:10" x14ac:dyDescent="0.25">
      <c r="A8" s="48"/>
      <c r="B8" s="54" t="s">
        <v>123</v>
      </c>
      <c r="C8" s="49"/>
      <c r="D8" s="50"/>
      <c r="E8" s="35"/>
      <c r="F8" s="51"/>
      <c r="G8" s="52"/>
      <c r="H8" s="52"/>
      <c r="I8" s="52"/>
      <c r="J8" s="53"/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124</v>
      </c>
      <c r="B11" s="62" t="s">
        <v>123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125</v>
      </c>
      <c r="B14" s="63" t="s">
        <v>126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127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128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129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130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131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132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101</v>
      </c>
      <c r="B23" s="62" t="s">
        <v>133</v>
      </c>
      <c r="C23" s="79" t="s">
        <v>139</v>
      </c>
      <c r="D23" s="43" t="s">
        <v>102</v>
      </c>
      <c r="E23" s="44">
        <v>60</v>
      </c>
      <c r="F23" s="45">
        <v>0</v>
      </c>
      <c r="G23" s="46">
        <v>147.1926972857143</v>
      </c>
      <c r="H23" s="46">
        <v>3.57</v>
      </c>
      <c r="I23" s="46">
        <v>4.62</v>
      </c>
      <c r="J23" s="47">
        <v>23.1</v>
      </c>
    </row>
    <row r="24" spans="1:10" x14ac:dyDescent="0.25">
      <c r="A24" s="48"/>
      <c r="B24" s="76" t="s">
        <v>130</v>
      </c>
      <c r="C24" s="80" t="s">
        <v>108</v>
      </c>
      <c r="D24" s="50" t="s">
        <v>103</v>
      </c>
      <c r="E24" s="35">
        <v>200</v>
      </c>
      <c r="F24" s="51">
        <v>0</v>
      </c>
      <c r="G24" s="52">
        <v>60.4</v>
      </c>
      <c r="H24" s="52">
        <v>6</v>
      </c>
      <c r="I24" s="52">
        <v>0.1</v>
      </c>
      <c r="J24" s="53">
        <v>8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134</v>
      </c>
      <c r="B27" s="41" t="s">
        <v>120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129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130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122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135</v>
      </c>
      <c r="B33" s="62" t="s">
        <v>136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133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130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123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45390.319421296299</v>
      </c>
    </row>
    <row r="2" spans="1:2" x14ac:dyDescent="0.2">
      <c r="A2" t="s">
        <v>76</v>
      </c>
      <c r="B2" s="13">
        <v>45386.416539351849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08.04.2024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2024-04-04T05:30:12Z</cp:lastPrinted>
  <dcterms:created xsi:type="dcterms:W3CDTF">2002-09-22T07:35:02Z</dcterms:created>
  <dcterms:modified xsi:type="dcterms:W3CDTF">2024-04-04T05:30:42Z</dcterms:modified>
</cp:coreProperties>
</file>