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окт., нояб., декабрь\Меню декабрь\"/>
    </mc:Choice>
  </mc:AlternateContent>
  <bookViews>
    <workbookView xWindow="240" yWindow="135" windowWidth="11355" windowHeight="6150"/>
  </bookViews>
  <sheets>
    <sheet name="26.12.2025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'26.12.2025'!$A$4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A30" i="4" l="1"/>
  <c r="A29" i="4"/>
  <c r="C26" i="4"/>
  <c r="A26" i="4"/>
  <c r="A25" i="4"/>
  <c r="A24" i="4"/>
  <c r="A23" i="4"/>
  <c r="A22" i="4"/>
  <c r="A21" i="4"/>
  <c r="A20" i="4"/>
  <c r="A17" i="4"/>
  <c r="A14" i="4"/>
  <c r="C13" i="4"/>
  <c r="A13" i="4"/>
  <c r="C12" i="4"/>
  <c r="A12" i="4"/>
  <c r="A11" i="4"/>
  <c r="BX31" i="1"/>
  <c r="BX27" i="1"/>
  <c r="BX18" i="1"/>
  <c r="BX15" i="1"/>
  <c r="A30" i="1"/>
  <c r="C30" i="1"/>
  <c r="A29" i="1"/>
  <c r="C29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<sst xmlns="http://schemas.openxmlformats.org/spreadsheetml/2006/main" count="183" uniqueCount="140">
  <si>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</si>
  <si>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</si>
  <si>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</si>
  <si>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</si>
  <si>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</si>
  <si>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</si>
  <si>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</si>
  <si>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</si>
  <si>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</si>
  <si>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</si>
  <si>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</si>
  <si>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</si>
  <si>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</si>
  <si>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</si>
  <si>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</si>
  <si>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</si>
  <si>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</si>
  <si>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</si>
  <si>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</si>
  <si>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</si>
  <si>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</si>
  <si>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</si>
  <si>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</si>
  <si>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</si>
  <si>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</si>
  <si>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</si>
  <si>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</si>
  <si>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</si>
  <si>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</si>
  <si>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</si>
  <si>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</si>
  <si>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</si>
  <si>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</si>
  <si>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</si>
  <si>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</si>
  <si>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</si>
  <si>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</si>
  <si>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</si>
  <si>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</si>
  <si>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</si>
  <si>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</si>
  <si>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</si>
  <si>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</si>
  <si>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</si>
  <si>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</si>
  <si>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</si>
  <si>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</si>
  <si>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</si>
  <si>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</si>
  <si>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</si>
  <si>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</si>
  <si>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</si>
  <si>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</si>
  <si>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</si>
  <si>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</si>
  <si>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</si>
  <si>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</si>
  <si>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</si>
  <si>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</si>
  <si>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</si>
  <si>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</si>
  <si>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</si>
  <si>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</si>
  <si>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</si>
  <si>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</si>
  <si>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</si>
  <si>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</si>
  <si>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</si>
  <si>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</si>
  <si>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</si>
  <si>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</si>
  <si>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</si>
  <si>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</si>
  <si>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</si>
  <si>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</si>
  <si>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</si>
  <si>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</si>
  <si>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</si>
  <si>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</si>
  <si>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</si>
  <si>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</si>
  <si>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</si>
  <si>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</si>
  <si>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</si>
  <si>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</si>
  <si>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</si>
  <si>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</si>
  <si>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/>
  </si>
  <si>
    <t>Масло сливочное</t>
  </si>
  <si>
    <t>Батон</t>
  </si>
  <si>
    <t>Чай с лимоном</t>
  </si>
  <si>
    <t>Обед</t>
  </si>
  <si>
    <t>Уха с крупой рисовой</t>
  </si>
  <si>
    <t>Капуста тушеная</t>
  </si>
  <si>
    <t>Компот из кураги и изюма</t>
  </si>
  <si>
    <t>Хлеб пшеничный</t>
  </si>
  <si>
    <t>Хлеб ржаной</t>
  </si>
  <si>
    <t>Итого за 'Обед'</t>
  </si>
  <si>
    <t>Пряники</t>
  </si>
  <si>
    <t>Кофейный напиток с молоком</t>
  </si>
  <si>
    <t>28.11.2025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</si>
  <si>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</si>
  <si>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</si>
  <si>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</si>
  <si>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</si>
  <si>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</si>
  <si>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</si>
  <si>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</si>
  <si>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</si>
  <si>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</si>
  <si>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</si>
  <si>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</si>
  <si>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</si>
  <si>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</si>
  <si>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</si>
  <si>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</si>
  <si>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</si>
  <si>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</si>
  <si>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</si>
  <si>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</si>
  <si>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</si>
  <si>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</si>
  <si>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</si>
  <si>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</si>
  <si>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</si>
  <si>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</si>
  <si>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</si>
  <si>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</si>
  <si>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</si>
  <si>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</si>
  <si>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</si>
  <si>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</si>
  <si>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 за ''Завтрак"</t>
  </si>
  <si>
    <t>Итого за ''10:00"</t>
  </si>
  <si>
    <t>Итого за ''Полдник"</t>
  </si>
  <si>
    <t xml:space="preserve">Биточки (котлеты) из мяса </t>
  </si>
  <si>
    <t>Каша рисовая молочная с маслом сливочным</t>
  </si>
  <si>
    <t>Ясли</t>
  </si>
  <si>
    <t>Салат из моркови с растительным маслом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</si>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</sst>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2" fontId="6" fillId="0" borderId="2" xfId="0" applyNumberFormat="1" applyFont="1" applyBorder="1"/>
    <xf numFmtId="0" fontId="4" fillId="0" borderId="2" xfId="0" quotePrefix="1" applyFont="1" applyBorder="1" applyAlignment="1">
      <alignment wrapText="1"/>
    </xf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2" xfId="1" applyBorder="1" applyAlignment="1">
      <alignment horizontal="center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/>
    <xf numFmtId="0" fontId="7" fillId="0" borderId="16" xfId="1" applyBorder="1"/>
    <xf numFmtId="0" fontId="7" fillId="2" borderId="16" xfId="1" applyFill="1" applyBorder="1" applyProtection="1">
      <protection locked="0"/>
    </xf>
    <xf numFmtId="0" fontId="7" fillId="2" borderId="16" xfId="1" applyFill="1" applyBorder="1" applyAlignment="1" applyProtection="1">
      <alignment wrapText="1"/>
      <protection locked="0"/>
    </xf>
    <xf numFmtId="49" fontId="7" fillId="2" borderId="16" xfId="1" applyNumberFormat="1" applyFill="1" applyBorder="1" applyProtection="1">
      <protection locked="0"/>
    </xf>
    <xf numFmtId="2" fontId="7" fillId="2" borderId="16" xfId="1" applyNumberFormat="1" applyFill="1" applyBorder="1" applyProtection="1">
      <protection locked="0"/>
    </xf>
    <xf numFmtId="1" fontId="7" fillId="2" borderId="16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0" fontId="7" fillId="0" borderId="18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19" xfId="1" applyNumberFormat="1" applyFill="1" applyBorder="1" applyProtection="1">
      <protection locked="0"/>
    </xf>
    <xf numFmtId="0" fontId="7" fillId="0" borderId="2" xfId="1" applyBorder="1"/>
    <xf numFmtId="0" fontId="7" fillId="0" borderId="20" xfId="1" applyBorder="1"/>
    <xf numFmtId="0" fontId="7" fillId="2" borderId="21" xfId="1" applyFill="1" applyBorder="1" applyProtection="1">
      <protection locked="0"/>
    </xf>
    <xf numFmtId="0" fontId="7" fillId="2" borderId="21" xfId="1" applyFill="1" applyBorder="1" applyAlignment="1" applyProtection="1">
      <alignment wrapText="1"/>
      <protection locked="0"/>
    </xf>
    <xf numFmtId="49" fontId="7" fillId="2" borderId="21" xfId="1" applyNumberFormat="1" applyFill="1" applyBorder="1" applyProtection="1">
      <protection locked="0"/>
    </xf>
    <xf numFmtId="2" fontId="7" fillId="2" borderId="21" xfId="1" applyNumberFormat="1" applyFill="1" applyBorder="1" applyProtection="1">
      <protection locked="0"/>
    </xf>
    <xf numFmtId="1" fontId="7" fillId="2" borderId="21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0" fontId="7" fillId="3" borderId="16" xfId="1" applyFill="1" applyBorder="1"/>
    <xf numFmtId="0" fontId="7" fillId="0" borderId="10" xfId="1" applyBorder="1"/>
    <xf numFmtId="0" fontId="7" fillId="2" borderId="10" xfId="1" applyFill="1" applyBorder="1" applyProtection="1">
      <protection locked="0"/>
    </xf>
    <xf numFmtId="0" fontId="7" fillId="2" borderId="10" xfId="1" applyFill="1" applyBorder="1" applyAlignment="1" applyProtection="1">
      <alignment wrapText="1"/>
      <protection locked="0"/>
    </xf>
    <xf numFmtId="49" fontId="7" fillId="2" borderId="10" xfId="1" applyNumberFormat="1" applyFill="1" applyBorder="1" applyProtection="1">
      <protection locked="0"/>
    </xf>
    <xf numFmtId="2" fontId="7" fillId="2" borderId="10" xfId="1" applyNumberFormat="1" applyFill="1" applyBorder="1" applyProtection="1">
      <protection locked="0"/>
    </xf>
    <xf numFmtId="1" fontId="7" fillId="2" borderId="10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2" borderId="7" xfId="1" applyFill="1" applyBorder="1" applyProtection="1">
      <protection locked="0"/>
    </xf>
    <xf numFmtId="0" fontId="7" fillId="2" borderId="7" xfId="1" applyFill="1" applyBorder="1" applyAlignment="1" applyProtection="1">
      <alignment wrapText="1"/>
      <protection locked="0"/>
    </xf>
    <xf numFmtId="49" fontId="7" fillId="2" borderId="7" xfId="1" applyNumberFormat="1" applyFill="1" applyBorder="1" applyProtection="1">
      <protection locked="0"/>
    </xf>
    <xf numFmtId="2" fontId="7" fillId="2" borderId="7" xfId="1" applyNumberFormat="1" applyFill="1" applyBorder="1" applyProtection="1">
      <protection locked="0"/>
    </xf>
    <xf numFmtId="1" fontId="7" fillId="2" borderId="7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3" borderId="10" xfId="1" applyFill="1" applyBorder="1"/>
    <xf numFmtId="0" fontId="7" fillId="3" borderId="9" xfId="1" applyFill="1" applyBorder="1"/>
    <xf numFmtId="49" fontId="7" fillId="0" borderId="0" xfId="1" applyNumberFormat="1"/>
    <xf numFmtId="20" fontId="4" fillId="0" borderId="2" xfId="0" quotePrefix="1" applyNumberFormat="1" applyFont="1" applyBorder="1" applyAlignment="1">
      <alignment horizontal="left" wrapText="1"/>
    </xf>
    <xf numFmtId="0" fontId="4" fillId="0" borderId="11" xfId="0" applyFont="1" applyBorder="1"/>
    <xf numFmtId="14" fontId="8" fillId="0" borderId="0" xfId="0" applyNumberFormat="1" applyFont="1" applyAlignment="1"/>
    <xf numFmtId="12" fontId="4" fillId="0" borderId="2" xfId="0" applyNumberFormat="1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8" xfId="1" applyFill="1" applyBorder="1" applyAlignment="1" applyProtection="1">
      <protection locked="0"/>
    </xf>
    <xf numFmtId="0" fontId="7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22"/>
  <sheetViews>
    <sheetView tabSelected="1" topLeftCell="A15" zoomScaleNormal="100" workbookViewId="0">
      <selection activeCell="C17" sqref="C17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254" width="0" style="1" hidden="1"/>
    <col min="255" max="256" width="0.140625" style="1" customWidth="1"/>
    <col min="257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18.75" customHeight="1" x14ac:dyDescent="0.45">
      <c r="A3" s="77" t="s">
        <v>2</v>
      </c>
      <c r="B3" s="77"/>
      <c r="C3" s="77"/>
      <c r="D3" s="77"/>
    </row>
    <row r="4" spans="1:89" s="6" customFormat="1" hidden="1" x14ac:dyDescent="0.25">
      <c r="A4" s="7"/>
      <c r="B4" s="7"/>
      <c r="C4" s="7"/>
      <c r="D4" s="7"/>
    </row>
    <row r="5" spans="1:89" ht="15.7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78" t="s">
        <v>70</v>
      </c>
      <c r="B9" s="80" t="s">
        <v>87</v>
      </c>
      <c r="C9" s="81" t="s">
        <v>1</v>
      </c>
      <c r="D9" s="75" t="s">
        <v>0</v>
      </c>
      <c r="E9" s="4" t="s">
        <v>4</v>
      </c>
      <c r="F9" s="4" t="s">
        <v>5</v>
      </c>
      <c r="G9" s="4" t="s">
        <v>68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72" t="s">
        <v>69</v>
      </c>
      <c r="S9" s="72"/>
      <c r="T9" s="72"/>
      <c r="U9" s="72"/>
      <c r="V9" s="73" t="s">
        <v>71</v>
      </c>
      <c r="W9" s="73"/>
      <c r="X9" s="73"/>
      <c r="Y9" s="73"/>
      <c r="Z9" s="73"/>
      <c r="AA9" s="73"/>
      <c r="AB9" s="73"/>
      <c r="AC9" s="73"/>
      <c r="AD9" s="74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5" customFormat="1" ht="15.75" customHeight="1" x14ac:dyDescent="0.25">
      <c r="A10" s="79"/>
      <c r="B10" s="81"/>
      <c r="C10" s="81"/>
      <c r="D10" s="76"/>
      <c r="E10" s="69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5" customFormat="1" ht="30" x14ac:dyDescent="0.25">
      <c r="A11" s="15" t="str">
        <f>"9/4"</f>
        <v>9/4</v>
      </c>
      <c r="B11" s="16" t="s">
        <v>136</v>
      </c>
      <c r="C11" s="17" t="str">
        <f>"150"</f>
        <v>150</v>
      </c>
      <c r="D11" s="17">
        <v>156.73464375</v>
      </c>
      <c r="E11" s="15">
        <v>2.97</v>
      </c>
      <c r="F11" s="15">
        <v>0.08</v>
      </c>
      <c r="G11" s="15">
        <v>0</v>
      </c>
      <c r="H11" s="15">
        <v>0</v>
      </c>
      <c r="I11" s="15">
        <v>6.49</v>
      </c>
      <c r="J11" s="15">
        <v>18.18</v>
      </c>
      <c r="K11" s="15">
        <v>0.75</v>
      </c>
      <c r="L11" s="15">
        <v>0</v>
      </c>
      <c r="M11" s="15">
        <v>0</v>
      </c>
      <c r="N11" s="15">
        <v>0.06</v>
      </c>
      <c r="O11" s="15">
        <v>1.01</v>
      </c>
      <c r="P11" s="15">
        <v>175.27</v>
      </c>
      <c r="Q11" s="15">
        <v>108.55</v>
      </c>
      <c r="R11" s="15">
        <v>69.83</v>
      </c>
      <c r="S11" s="15">
        <v>20.03</v>
      </c>
      <c r="T11" s="15">
        <v>85.01</v>
      </c>
      <c r="U11" s="15">
        <v>0.34</v>
      </c>
      <c r="V11" s="15">
        <v>26.25</v>
      </c>
      <c r="W11" s="15">
        <v>15.19</v>
      </c>
      <c r="X11" s="15">
        <v>29.25</v>
      </c>
      <c r="Y11" s="15">
        <v>0.14000000000000001</v>
      </c>
      <c r="Z11" s="15">
        <v>0.04</v>
      </c>
      <c r="AA11" s="15">
        <v>0.09</v>
      </c>
      <c r="AB11" s="15">
        <v>0.41</v>
      </c>
      <c r="AC11" s="15">
        <v>1.32</v>
      </c>
      <c r="AD11" s="15">
        <v>0.28999999999999998</v>
      </c>
      <c r="AE11" s="15">
        <v>0</v>
      </c>
      <c r="AF11" s="15">
        <v>89.85</v>
      </c>
      <c r="AG11" s="15">
        <v>88.75</v>
      </c>
      <c r="AH11" s="15">
        <v>314.48</v>
      </c>
      <c r="AI11" s="15">
        <v>190.97</v>
      </c>
      <c r="AJ11" s="15">
        <v>82.58</v>
      </c>
      <c r="AK11" s="15">
        <v>135.16</v>
      </c>
      <c r="AL11" s="15">
        <v>51.02</v>
      </c>
      <c r="AM11" s="15">
        <v>177.23</v>
      </c>
      <c r="AN11" s="15">
        <v>101.7</v>
      </c>
      <c r="AO11" s="15">
        <v>132.18</v>
      </c>
      <c r="AP11" s="15">
        <v>141.22</v>
      </c>
      <c r="AQ11" s="15">
        <v>45.04</v>
      </c>
      <c r="AR11" s="15">
        <v>83.24</v>
      </c>
      <c r="AS11" s="15">
        <v>314.04000000000002</v>
      </c>
      <c r="AT11" s="15">
        <v>0.62</v>
      </c>
      <c r="AU11" s="15">
        <v>86.69</v>
      </c>
      <c r="AV11" s="15">
        <v>86.92</v>
      </c>
      <c r="AW11" s="15">
        <v>177.59</v>
      </c>
      <c r="AX11" s="15">
        <v>49.96</v>
      </c>
      <c r="AY11" s="15">
        <v>0.13</v>
      </c>
      <c r="AZ11" s="15">
        <v>7.0000000000000007E-2</v>
      </c>
      <c r="BA11" s="15">
        <v>0.04</v>
      </c>
      <c r="BB11" s="15">
        <v>0.08</v>
      </c>
      <c r="BC11" s="15">
        <v>0.09</v>
      </c>
      <c r="BD11" s="15">
        <v>0.31</v>
      </c>
      <c r="BE11" s="15">
        <v>0.01</v>
      </c>
      <c r="BF11" s="15">
        <v>0.88</v>
      </c>
      <c r="BG11" s="15">
        <v>0.01</v>
      </c>
      <c r="BH11" s="15">
        <v>0.27</v>
      </c>
      <c r="BI11" s="15">
        <v>0</v>
      </c>
      <c r="BJ11" s="15">
        <v>0.02</v>
      </c>
      <c r="BK11" s="15">
        <v>0</v>
      </c>
      <c r="BL11" s="15">
        <v>0.06</v>
      </c>
      <c r="BM11" s="15">
        <v>0.09</v>
      </c>
      <c r="BN11" s="15">
        <v>0.77</v>
      </c>
      <c r="BO11" s="15">
        <v>0</v>
      </c>
      <c r="BP11" s="15">
        <v>0</v>
      </c>
      <c r="BQ11" s="15">
        <v>0.08</v>
      </c>
      <c r="BR11" s="15">
        <v>0</v>
      </c>
      <c r="BS11" s="15">
        <v>0.02</v>
      </c>
      <c r="BT11" s="15">
        <v>0</v>
      </c>
      <c r="BU11" s="15">
        <v>0</v>
      </c>
      <c r="BV11" s="15">
        <v>0</v>
      </c>
      <c r="BW11" s="15">
        <v>110.59</v>
      </c>
      <c r="BY11" s="15">
        <v>28.78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3.75</v>
      </c>
      <c r="CK11" s="15">
        <v>0.38</v>
      </c>
    </row>
    <row r="12" spans="1:89" s="15" customFormat="1" ht="15" x14ac:dyDescent="0.25">
      <c r="A12" s="15" t="str">
        <f>"-"</f>
        <v>-</v>
      </c>
      <c r="B12" s="16" t="s">
        <v>88</v>
      </c>
      <c r="C12" s="17" t="str">
        <f>"5"</f>
        <v>5</v>
      </c>
      <c r="D12" s="17">
        <v>33.03325990954518</v>
      </c>
      <c r="E12" s="15">
        <v>2.36</v>
      </c>
      <c r="F12" s="15">
        <v>0.11</v>
      </c>
      <c r="G12" s="15">
        <v>0</v>
      </c>
      <c r="H12" s="15">
        <v>0</v>
      </c>
      <c r="I12" s="15">
        <v>7.0000000000000007E-2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7.0000000000000007E-2</v>
      </c>
      <c r="P12" s="15">
        <v>0.75</v>
      </c>
      <c r="Q12" s="15">
        <v>1.5</v>
      </c>
      <c r="R12" s="15">
        <v>1.2</v>
      </c>
      <c r="S12" s="15">
        <v>0</v>
      </c>
      <c r="T12" s="15">
        <v>1.5</v>
      </c>
      <c r="U12" s="15">
        <v>0.01</v>
      </c>
      <c r="V12" s="15">
        <v>20</v>
      </c>
      <c r="W12" s="15">
        <v>15</v>
      </c>
      <c r="X12" s="15">
        <v>22.5</v>
      </c>
      <c r="Y12" s="15">
        <v>0.05</v>
      </c>
      <c r="Z12" s="15">
        <v>0</v>
      </c>
      <c r="AA12" s="15">
        <v>0.01</v>
      </c>
      <c r="AB12" s="15">
        <v>0.01</v>
      </c>
      <c r="AC12" s="15">
        <v>0.01</v>
      </c>
      <c r="AD12" s="15">
        <v>0</v>
      </c>
      <c r="AE12" s="15">
        <v>0</v>
      </c>
      <c r="AF12" s="15">
        <v>2.1</v>
      </c>
      <c r="AG12" s="15">
        <v>2.0499999999999998</v>
      </c>
      <c r="AH12" s="15">
        <v>3.8</v>
      </c>
      <c r="AI12" s="15">
        <v>2.25</v>
      </c>
      <c r="AJ12" s="15">
        <v>0.85</v>
      </c>
      <c r="AK12" s="15">
        <v>2.35</v>
      </c>
      <c r="AL12" s="15">
        <v>2.15</v>
      </c>
      <c r="AM12" s="15">
        <v>2.1</v>
      </c>
      <c r="AN12" s="15">
        <v>1.8</v>
      </c>
      <c r="AO12" s="15">
        <v>1.3</v>
      </c>
      <c r="AP12" s="15">
        <v>2.85</v>
      </c>
      <c r="AQ12" s="15">
        <v>1.75</v>
      </c>
      <c r="AR12" s="15">
        <v>1.2</v>
      </c>
      <c r="AS12" s="15">
        <v>7.1</v>
      </c>
      <c r="AT12" s="15">
        <v>0</v>
      </c>
      <c r="AU12" s="15">
        <v>2.4</v>
      </c>
      <c r="AV12" s="15">
        <v>2.7</v>
      </c>
      <c r="AW12" s="15">
        <v>2.1</v>
      </c>
      <c r="AX12" s="15">
        <v>0.5</v>
      </c>
      <c r="AY12" s="15">
        <v>0.13</v>
      </c>
      <c r="AZ12" s="15">
        <v>0.06</v>
      </c>
      <c r="BA12" s="15">
        <v>0.03</v>
      </c>
      <c r="BB12" s="15">
        <v>0.08</v>
      </c>
      <c r="BC12" s="15">
        <v>0.09</v>
      </c>
      <c r="BD12" s="15">
        <v>0.4</v>
      </c>
      <c r="BE12" s="15">
        <v>0</v>
      </c>
      <c r="BF12" s="15">
        <v>1.1000000000000001</v>
      </c>
      <c r="BG12" s="15">
        <v>0</v>
      </c>
      <c r="BH12" s="15">
        <v>0.34</v>
      </c>
      <c r="BI12" s="15">
        <v>0</v>
      </c>
      <c r="BJ12" s="15">
        <v>0</v>
      </c>
      <c r="BK12" s="15">
        <v>0</v>
      </c>
      <c r="BL12" s="15">
        <v>0.08</v>
      </c>
      <c r="BM12" s="15">
        <v>0.12</v>
      </c>
      <c r="BN12" s="15">
        <v>0.9</v>
      </c>
      <c r="BO12" s="15">
        <v>0</v>
      </c>
      <c r="BP12" s="15">
        <v>0</v>
      </c>
      <c r="BQ12" s="15">
        <v>0.05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1.25</v>
      </c>
      <c r="BY12" s="15">
        <v>22.5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</row>
    <row r="13" spans="1:89" s="15" customFormat="1" ht="15" x14ac:dyDescent="0.25">
      <c r="A13" s="15" t="str">
        <f>"-"</f>
        <v>-</v>
      </c>
      <c r="B13" s="16" t="s">
        <v>89</v>
      </c>
      <c r="C13" s="17" t="str">
        <f>"25"</f>
        <v>25</v>
      </c>
      <c r="D13" s="17">
        <v>104.16594654259902</v>
      </c>
      <c r="E13" s="15">
        <v>0.19</v>
      </c>
      <c r="F13" s="15">
        <v>0</v>
      </c>
      <c r="G13" s="15">
        <v>0</v>
      </c>
      <c r="H13" s="15">
        <v>0</v>
      </c>
      <c r="I13" s="15">
        <v>1.28</v>
      </c>
      <c r="J13" s="15">
        <v>18.09</v>
      </c>
      <c r="K13" s="15">
        <v>1.24</v>
      </c>
      <c r="L13" s="15">
        <v>0</v>
      </c>
      <c r="M13" s="15">
        <v>0</v>
      </c>
      <c r="N13" s="15">
        <v>0.12</v>
      </c>
      <c r="O13" s="15">
        <v>0.62</v>
      </c>
      <c r="P13" s="15">
        <v>165.8</v>
      </c>
      <c r="Q13" s="15">
        <v>50.63</v>
      </c>
      <c r="R13" s="15">
        <v>8.5</v>
      </c>
      <c r="S13" s="15">
        <v>12.75</v>
      </c>
      <c r="T13" s="15">
        <v>32.85</v>
      </c>
      <c r="U13" s="15">
        <v>0.77</v>
      </c>
      <c r="V13" s="15">
        <v>0</v>
      </c>
      <c r="W13" s="15">
        <v>0</v>
      </c>
      <c r="X13" s="15">
        <v>0</v>
      </c>
      <c r="Y13" s="15">
        <v>0.66</v>
      </c>
      <c r="Z13" s="15">
        <v>0.06</v>
      </c>
      <c r="AA13" s="15">
        <v>0.02</v>
      </c>
      <c r="AB13" s="15">
        <v>0.62</v>
      </c>
      <c r="AC13" s="15">
        <v>1.1599999999999999</v>
      </c>
      <c r="AD13" s="15">
        <v>0</v>
      </c>
      <c r="AE13" s="15">
        <v>0</v>
      </c>
      <c r="AF13" s="15">
        <v>0</v>
      </c>
      <c r="AG13" s="15">
        <v>0</v>
      </c>
      <c r="AH13" s="15">
        <v>228.41</v>
      </c>
      <c r="AI13" s="15">
        <v>76.91</v>
      </c>
      <c r="AJ13" s="15">
        <v>45.22</v>
      </c>
      <c r="AK13" s="15">
        <v>90.44</v>
      </c>
      <c r="AL13" s="15">
        <v>34.01</v>
      </c>
      <c r="AM13" s="15">
        <v>162.32</v>
      </c>
      <c r="AN13" s="15">
        <v>100.87</v>
      </c>
      <c r="AO13" s="15">
        <v>140.29</v>
      </c>
      <c r="AP13" s="15">
        <v>116.33</v>
      </c>
      <c r="AQ13" s="15">
        <v>62.22</v>
      </c>
      <c r="AR13" s="15">
        <v>108.22</v>
      </c>
      <c r="AS13" s="15">
        <v>898.58</v>
      </c>
      <c r="AT13" s="15">
        <v>0</v>
      </c>
      <c r="AU13" s="15">
        <v>292.57</v>
      </c>
      <c r="AV13" s="15">
        <v>127.93</v>
      </c>
      <c r="AW13" s="15">
        <v>85.8</v>
      </c>
      <c r="AX13" s="15">
        <v>66.86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0.01</v>
      </c>
      <c r="BE13" s="15">
        <v>0</v>
      </c>
      <c r="BF13" s="15">
        <v>0.13</v>
      </c>
      <c r="BG13" s="15">
        <v>0</v>
      </c>
      <c r="BH13" s="15">
        <v>0.06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0.45</v>
      </c>
      <c r="BO13" s="15">
        <v>0</v>
      </c>
      <c r="BP13" s="15">
        <v>0</v>
      </c>
      <c r="BQ13" s="15">
        <v>0.34</v>
      </c>
      <c r="BR13" s="15">
        <v>0.01</v>
      </c>
      <c r="BS13" s="15">
        <v>0</v>
      </c>
      <c r="BT13" s="15">
        <v>0</v>
      </c>
      <c r="BU13" s="15">
        <v>0</v>
      </c>
      <c r="BV13" s="15">
        <v>0</v>
      </c>
      <c r="BW13" s="15">
        <v>13.18</v>
      </c>
      <c r="BY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</row>
    <row r="14" spans="1:89" s="15" customFormat="1" ht="15" x14ac:dyDescent="0.25">
      <c r="A14" s="15" t="str">
        <f>"29/10"</f>
        <v>29/10</v>
      </c>
      <c r="B14" s="16" t="s">
        <v>90</v>
      </c>
      <c r="C14" s="17" t="str">
        <f>"180"</f>
        <v>180</v>
      </c>
      <c r="D14" s="17">
        <v>41.985696780487807</v>
      </c>
      <c r="E14" s="15">
        <v>0</v>
      </c>
      <c r="F14" s="15">
        <v>0</v>
      </c>
      <c r="G14" s="15">
        <v>0</v>
      </c>
      <c r="H14" s="15">
        <v>0</v>
      </c>
      <c r="I14" s="15">
        <v>10.82</v>
      </c>
      <c r="J14" s="15">
        <v>0</v>
      </c>
      <c r="K14" s="15">
        <v>7.0000000000000007E-2</v>
      </c>
      <c r="L14" s="15">
        <v>0</v>
      </c>
      <c r="M14" s="15">
        <v>0</v>
      </c>
      <c r="N14" s="15">
        <v>0.09</v>
      </c>
      <c r="O14" s="15">
        <v>0.04</v>
      </c>
      <c r="P14" s="15">
        <v>0.27</v>
      </c>
      <c r="Q14" s="15">
        <v>2.74</v>
      </c>
      <c r="R14" s="15">
        <v>0.9</v>
      </c>
      <c r="S14" s="15">
        <v>0.17</v>
      </c>
      <c r="T14" s="15">
        <v>0.31</v>
      </c>
      <c r="U14" s="15">
        <v>0.04</v>
      </c>
      <c r="V14" s="15">
        <v>0</v>
      </c>
      <c r="W14" s="15">
        <v>0.13</v>
      </c>
      <c r="X14" s="15">
        <v>0.03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0.24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0.01</v>
      </c>
      <c r="BD14" s="15">
        <v>0</v>
      </c>
      <c r="BE14" s="15">
        <v>0</v>
      </c>
      <c r="BF14" s="15">
        <v>0.02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0.02</v>
      </c>
      <c r="BO14" s="15">
        <v>0</v>
      </c>
      <c r="BP14" s="15">
        <v>0</v>
      </c>
      <c r="BQ14" s="15">
        <v>0.02</v>
      </c>
      <c r="BR14" s="15">
        <v>0.02</v>
      </c>
      <c r="BS14" s="15">
        <v>0</v>
      </c>
      <c r="BT14" s="15">
        <v>0</v>
      </c>
      <c r="BU14" s="15">
        <v>0</v>
      </c>
      <c r="BV14" s="15">
        <v>0</v>
      </c>
      <c r="BW14" s="15">
        <v>176.96</v>
      </c>
      <c r="BY14" s="15">
        <v>0.02</v>
      </c>
      <c r="CA14" s="15">
        <v>0.06</v>
      </c>
      <c r="CB14" s="15">
        <v>0.01</v>
      </c>
      <c r="CC14" s="15">
        <v>0.04</v>
      </c>
      <c r="CD14" s="15">
        <v>2.99</v>
      </c>
      <c r="CE14" s="15">
        <v>1.22</v>
      </c>
      <c r="CF14" s="15">
        <v>2.1</v>
      </c>
      <c r="CG14" s="15">
        <v>0</v>
      </c>
      <c r="CH14" s="15">
        <v>0</v>
      </c>
      <c r="CI14" s="15">
        <v>0</v>
      </c>
      <c r="CJ14" s="15">
        <v>11</v>
      </c>
      <c r="CK14" s="15">
        <v>0</v>
      </c>
    </row>
    <row r="15" spans="1:89" s="18" customFormat="1" ht="14.25" x14ac:dyDescent="0.2">
      <c r="B15" s="19" t="s">
        <v>132</v>
      </c>
      <c r="C15" s="20"/>
      <c r="D15" s="20">
        <v>335.92</v>
      </c>
      <c r="E15" s="18">
        <v>5.52</v>
      </c>
      <c r="F15" s="18">
        <v>0.19</v>
      </c>
      <c r="G15" s="18">
        <v>0</v>
      </c>
      <c r="H15" s="18">
        <v>0</v>
      </c>
      <c r="I15" s="18">
        <v>18.64</v>
      </c>
      <c r="J15" s="18">
        <v>36.270000000000003</v>
      </c>
      <c r="K15" s="18">
        <v>2.0499999999999998</v>
      </c>
      <c r="L15" s="18">
        <v>0</v>
      </c>
      <c r="M15" s="18">
        <v>0</v>
      </c>
      <c r="N15" s="18">
        <v>0.26</v>
      </c>
      <c r="O15" s="18">
        <v>1.73</v>
      </c>
      <c r="P15" s="18">
        <v>342.09</v>
      </c>
      <c r="Q15" s="18">
        <v>163.41999999999999</v>
      </c>
      <c r="R15" s="18">
        <v>80.430000000000007</v>
      </c>
      <c r="S15" s="18">
        <v>32.950000000000003</v>
      </c>
      <c r="T15" s="18">
        <v>119.66</v>
      </c>
      <c r="U15" s="18">
        <v>1.1599999999999999</v>
      </c>
      <c r="V15" s="18">
        <v>46.25</v>
      </c>
      <c r="W15" s="18">
        <v>30.32</v>
      </c>
      <c r="X15" s="18">
        <v>51.78</v>
      </c>
      <c r="Y15" s="18">
        <v>0.85</v>
      </c>
      <c r="Z15" s="18">
        <v>0.1</v>
      </c>
      <c r="AA15" s="18">
        <v>0.12</v>
      </c>
      <c r="AB15" s="18">
        <v>1.03</v>
      </c>
      <c r="AC15" s="18">
        <v>2.5</v>
      </c>
      <c r="AD15" s="18">
        <v>0.53</v>
      </c>
      <c r="AE15" s="18">
        <v>0</v>
      </c>
      <c r="AF15" s="18">
        <v>91.95</v>
      </c>
      <c r="AG15" s="18">
        <v>90.8</v>
      </c>
      <c r="AH15" s="18">
        <v>546.70000000000005</v>
      </c>
      <c r="AI15" s="18">
        <v>270.13</v>
      </c>
      <c r="AJ15" s="18">
        <v>128.65</v>
      </c>
      <c r="AK15" s="18">
        <v>227.95</v>
      </c>
      <c r="AL15" s="18">
        <v>87.18</v>
      </c>
      <c r="AM15" s="18">
        <v>341.66</v>
      </c>
      <c r="AN15" s="18">
        <v>204.37</v>
      </c>
      <c r="AO15" s="18">
        <v>273.77999999999997</v>
      </c>
      <c r="AP15" s="18">
        <v>260.41000000000003</v>
      </c>
      <c r="AQ15" s="18">
        <v>109.01</v>
      </c>
      <c r="AR15" s="18">
        <v>192.66</v>
      </c>
      <c r="AS15" s="18">
        <v>1219.72</v>
      </c>
      <c r="AT15" s="18">
        <v>0.62</v>
      </c>
      <c r="AU15" s="18">
        <v>381.67</v>
      </c>
      <c r="AV15" s="18">
        <v>217.55</v>
      </c>
      <c r="AW15" s="18">
        <v>265.49</v>
      </c>
      <c r="AX15" s="18">
        <v>117.32</v>
      </c>
      <c r="AY15" s="18">
        <v>0.26</v>
      </c>
      <c r="AZ15" s="18">
        <v>0.13</v>
      </c>
      <c r="BA15" s="18">
        <v>7.0000000000000007E-2</v>
      </c>
      <c r="BB15" s="18">
        <v>0.15</v>
      </c>
      <c r="BC15" s="18">
        <v>0.19</v>
      </c>
      <c r="BD15" s="18">
        <v>0.72</v>
      </c>
      <c r="BE15" s="18">
        <v>0.01</v>
      </c>
      <c r="BF15" s="18">
        <v>2.13</v>
      </c>
      <c r="BG15" s="18">
        <v>0.01</v>
      </c>
      <c r="BH15" s="18">
        <v>0.67</v>
      </c>
      <c r="BI15" s="18">
        <v>0.01</v>
      </c>
      <c r="BJ15" s="18">
        <v>0.02</v>
      </c>
      <c r="BK15" s="18">
        <v>0</v>
      </c>
      <c r="BL15" s="18">
        <v>0.14000000000000001</v>
      </c>
      <c r="BM15" s="18">
        <v>0.21</v>
      </c>
      <c r="BN15" s="18">
        <v>2.14</v>
      </c>
      <c r="BO15" s="18">
        <v>0</v>
      </c>
      <c r="BP15" s="18">
        <v>0</v>
      </c>
      <c r="BQ15" s="18">
        <v>0.49</v>
      </c>
      <c r="BR15" s="18">
        <v>0.03</v>
      </c>
      <c r="BS15" s="18">
        <v>0.02</v>
      </c>
      <c r="BT15" s="18">
        <v>0</v>
      </c>
      <c r="BU15" s="18">
        <v>0</v>
      </c>
      <c r="BV15" s="18">
        <v>0</v>
      </c>
      <c r="BW15" s="18">
        <v>301.98</v>
      </c>
      <c r="BX15" s="18" t="e">
        <f>$D$15/#REF!*100</f>
        <v>#REF!</v>
      </c>
      <c r="BY15" s="18">
        <v>51.3</v>
      </c>
      <c r="CA15" s="18">
        <v>0.06</v>
      </c>
      <c r="CB15" s="18">
        <v>0.01</v>
      </c>
      <c r="CC15" s="18">
        <v>0.04</v>
      </c>
      <c r="CD15" s="18">
        <v>2.99</v>
      </c>
      <c r="CE15" s="18">
        <v>1.22</v>
      </c>
      <c r="CF15" s="18">
        <v>2.1</v>
      </c>
      <c r="CG15" s="18">
        <v>0</v>
      </c>
      <c r="CH15" s="18">
        <v>0</v>
      </c>
      <c r="CI15" s="18">
        <v>0</v>
      </c>
      <c r="CJ15" s="18">
        <v>14.75</v>
      </c>
      <c r="CK15" s="18">
        <v>0.38</v>
      </c>
    </row>
    <row r="16" spans="1:89" s="15" customFormat="1" ht="15" x14ac:dyDescent="0.25">
      <c r="B16" s="68">
        <v>0.41666666666666669</v>
      </c>
      <c r="C16" s="17"/>
      <c r="D16" s="17"/>
    </row>
    <row r="17" spans="1:89" s="15" customFormat="1" ht="15" x14ac:dyDescent="0.25">
      <c r="A17" s="15" t="str">
        <f>"-"</f>
        <v>-</v>
      </c>
      <c r="B17" s="16" t="s">
        <v>139</v>
      </c>
      <c r="C17" s="71">
        <v>180</v>
      </c>
      <c r="D17" s="17">
        <v>48.68</v>
      </c>
      <c r="E17" s="15">
        <v>0.1</v>
      </c>
      <c r="F17" s="15">
        <v>0</v>
      </c>
      <c r="G17" s="15">
        <v>0</v>
      </c>
      <c r="H17" s="15">
        <v>0</v>
      </c>
      <c r="I17" s="15">
        <v>9</v>
      </c>
      <c r="J17" s="15">
        <v>0.8</v>
      </c>
      <c r="K17" s="15">
        <v>1.8</v>
      </c>
      <c r="L17" s="15">
        <v>0</v>
      </c>
      <c r="M17" s="15">
        <v>0</v>
      </c>
      <c r="N17" s="15">
        <v>0.8</v>
      </c>
      <c r="O17" s="15">
        <v>0.5</v>
      </c>
      <c r="P17" s="15">
        <v>26</v>
      </c>
      <c r="Q17" s="15">
        <v>278</v>
      </c>
      <c r="R17" s="15">
        <v>16</v>
      </c>
      <c r="S17" s="15">
        <v>9</v>
      </c>
      <c r="T17" s="15">
        <v>11</v>
      </c>
      <c r="U17" s="15">
        <v>2.2000000000000002</v>
      </c>
      <c r="V17" s="15">
        <v>0</v>
      </c>
      <c r="W17" s="15">
        <v>30</v>
      </c>
      <c r="X17" s="15">
        <v>5</v>
      </c>
      <c r="Y17" s="15">
        <v>0.2</v>
      </c>
      <c r="Z17" s="15">
        <v>0.03</v>
      </c>
      <c r="AA17" s="15">
        <v>0.02</v>
      </c>
      <c r="AB17" s="15">
        <v>0.3</v>
      </c>
      <c r="AC17" s="15">
        <v>0.4</v>
      </c>
      <c r="AD17" s="15">
        <v>10</v>
      </c>
      <c r="AE17" s="15">
        <v>0</v>
      </c>
      <c r="AF17" s="15">
        <v>0</v>
      </c>
      <c r="AG17" s="15">
        <v>0</v>
      </c>
      <c r="AH17" s="15">
        <v>19</v>
      </c>
      <c r="AI17" s="15">
        <v>18</v>
      </c>
      <c r="AJ17" s="15">
        <v>3</v>
      </c>
      <c r="AK17" s="15">
        <v>11</v>
      </c>
      <c r="AL17" s="15">
        <v>3</v>
      </c>
      <c r="AM17" s="15">
        <v>9</v>
      </c>
      <c r="AN17" s="15">
        <v>17</v>
      </c>
      <c r="AO17" s="15">
        <v>10</v>
      </c>
      <c r="AP17" s="15">
        <v>78</v>
      </c>
      <c r="AQ17" s="15">
        <v>7</v>
      </c>
      <c r="AR17" s="15">
        <v>14</v>
      </c>
      <c r="AS17" s="15">
        <v>42</v>
      </c>
      <c r="AT17" s="15">
        <v>0</v>
      </c>
      <c r="AU17" s="15">
        <v>13</v>
      </c>
      <c r="AV17" s="15">
        <v>16</v>
      </c>
      <c r="AW17" s="15">
        <v>6</v>
      </c>
      <c r="AX17" s="15">
        <v>5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86.3</v>
      </c>
      <c r="BY17" s="15">
        <v>5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</row>
    <row r="18" spans="1:89" s="18" customFormat="1" ht="14.25" x14ac:dyDescent="0.2">
      <c r="B18" s="19" t="s">
        <v>133</v>
      </c>
      <c r="C18" s="20"/>
      <c r="D18" s="20">
        <v>48.68</v>
      </c>
      <c r="E18" s="18">
        <v>0.1</v>
      </c>
      <c r="F18" s="18">
        <v>0</v>
      </c>
      <c r="G18" s="18">
        <v>0</v>
      </c>
      <c r="H18" s="18">
        <v>0</v>
      </c>
      <c r="I18" s="18">
        <v>9</v>
      </c>
      <c r="J18" s="18">
        <v>0.8</v>
      </c>
      <c r="K18" s="18">
        <v>1.8</v>
      </c>
      <c r="L18" s="18">
        <v>0</v>
      </c>
      <c r="M18" s="18">
        <v>0</v>
      </c>
      <c r="N18" s="18">
        <v>0.8</v>
      </c>
      <c r="O18" s="18">
        <v>0.5</v>
      </c>
      <c r="P18" s="18">
        <v>26</v>
      </c>
      <c r="Q18" s="18">
        <v>278</v>
      </c>
      <c r="R18" s="18">
        <v>16</v>
      </c>
      <c r="S18" s="18">
        <v>9</v>
      </c>
      <c r="T18" s="18">
        <v>11</v>
      </c>
      <c r="U18" s="18">
        <v>2.2000000000000002</v>
      </c>
      <c r="V18" s="18">
        <v>0</v>
      </c>
      <c r="W18" s="18">
        <v>30</v>
      </c>
      <c r="X18" s="18">
        <v>5</v>
      </c>
      <c r="Y18" s="18">
        <v>0.2</v>
      </c>
      <c r="Z18" s="18">
        <v>0.03</v>
      </c>
      <c r="AA18" s="18">
        <v>0.02</v>
      </c>
      <c r="AB18" s="18">
        <v>0.3</v>
      </c>
      <c r="AC18" s="18">
        <v>0.4</v>
      </c>
      <c r="AD18" s="18">
        <v>10</v>
      </c>
      <c r="AE18" s="18">
        <v>0</v>
      </c>
      <c r="AF18" s="18">
        <v>0</v>
      </c>
      <c r="AG18" s="18">
        <v>0</v>
      </c>
      <c r="AH18" s="18">
        <v>19</v>
      </c>
      <c r="AI18" s="18">
        <v>18</v>
      </c>
      <c r="AJ18" s="18">
        <v>3</v>
      </c>
      <c r="AK18" s="18">
        <v>11</v>
      </c>
      <c r="AL18" s="18">
        <v>3</v>
      </c>
      <c r="AM18" s="18">
        <v>9</v>
      </c>
      <c r="AN18" s="18">
        <v>17</v>
      </c>
      <c r="AO18" s="18">
        <v>10</v>
      </c>
      <c r="AP18" s="18">
        <v>78</v>
      </c>
      <c r="AQ18" s="18">
        <v>7</v>
      </c>
      <c r="AR18" s="18">
        <v>14</v>
      </c>
      <c r="AS18" s="18">
        <v>42</v>
      </c>
      <c r="AT18" s="18">
        <v>0</v>
      </c>
      <c r="AU18" s="18">
        <v>13</v>
      </c>
      <c r="AV18" s="18">
        <v>16</v>
      </c>
      <c r="AW18" s="18">
        <v>6</v>
      </c>
      <c r="AX18" s="18">
        <v>5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86.3</v>
      </c>
      <c r="BX18" s="18" t="e">
        <f>$D$18/#REF!*100</f>
        <v>#REF!</v>
      </c>
      <c r="BY18" s="18">
        <v>5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</row>
    <row r="19" spans="1:89" s="15" customFormat="1" ht="15" x14ac:dyDescent="0.25">
      <c r="B19" s="21" t="s">
        <v>91</v>
      </c>
      <c r="C19" s="17"/>
      <c r="D19" s="17"/>
    </row>
    <row r="20" spans="1:89" s="15" customFormat="1" ht="30" x14ac:dyDescent="0.25">
      <c r="A20" s="15" t="str">
        <f>"49/1"</f>
        <v>49/1</v>
      </c>
      <c r="B20" s="16" t="s">
        <v>138</v>
      </c>
      <c r="C20" s="17" t="str">
        <f>"50"</f>
        <v>50</v>
      </c>
      <c r="D20" s="17">
        <v>38.996036029999992</v>
      </c>
      <c r="E20" s="15">
        <v>0.24</v>
      </c>
      <c r="F20" s="15">
        <v>1.1399999999999999</v>
      </c>
      <c r="G20" s="15">
        <v>0.02</v>
      </c>
      <c r="H20" s="15">
        <v>0</v>
      </c>
      <c r="I20" s="15">
        <v>1.77</v>
      </c>
      <c r="J20" s="15">
        <v>2.69</v>
      </c>
      <c r="K20" s="15">
        <v>0.81</v>
      </c>
      <c r="L20" s="15">
        <v>0</v>
      </c>
      <c r="M20" s="15">
        <v>0</v>
      </c>
      <c r="N20" s="15">
        <v>0.12</v>
      </c>
      <c r="O20" s="15">
        <v>0.94</v>
      </c>
      <c r="P20" s="15">
        <v>176.31</v>
      </c>
      <c r="Q20" s="15">
        <v>141.01</v>
      </c>
      <c r="R20" s="15">
        <v>10.68</v>
      </c>
      <c r="S20" s="15">
        <v>9.5399999999999991</v>
      </c>
      <c r="T20" s="15">
        <v>21.86</v>
      </c>
      <c r="U20" s="15">
        <v>0.42</v>
      </c>
      <c r="V20" s="15">
        <v>0</v>
      </c>
      <c r="W20" s="15">
        <v>461.12</v>
      </c>
      <c r="X20" s="15">
        <v>92.17</v>
      </c>
      <c r="Y20" s="15">
        <v>0.84</v>
      </c>
      <c r="Z20" s="15">
        <v>0.02</v>
      </c>
      <c r="AA20" s="15">
        <v>0.02</v>
      </c>
      <c r="AB20" s="15">
        <v>0.26</v>
      </c>
      <c r="AC20" s="15">
        <v>0.5</v>
      </c>
      <c r="AD20" s="15">
        <v>1.98</v>
      </c>
      <c r="AE20" s="15">
        <v>0</v>
      </c>
      <c r="AF20" s="15">
        <v>0</v>
      </c>
      <c r="AG20" s="15">
        <v>0</v>
      </c>
      <c r="AH20" s="15">
        <v>19.260000000000002</v>
      </c>
      <c r="AI20" s="15">
        <v>22.86</v>
      </c>
      <c r="AJ20" s="15">
        <v>4.5599999999999996</v>
      </c>
      <c r="AK20" s="15">
        <v>14.98</v>
      </c>
      <c r="AL20" s="15">
        <v>6.13</v>
      </c>
      <c r="AM20" s="15">
        <v>14.23</v>
      </c>
      <c r="AN20" s="15">
        <v>17.53</v>
      </c>
      <c r="AO20" s="15">
        <v>39.47</v>
      </c>
      <c r="AP20" s="15">
        <v>52.78</v>
      </c>
      <c r="AQ20" s="15">
        <v>5.23</v>
      </c>
      <c r="AR20" s="15">
        <v>13.14</v>
      </c>
      <c r="AS20" s="15">
        <v>81.12</v>
      </c>
      <c r="AT20" s="15">
        <v>0</v>
      </c>
      <c r="AU20" s="15">
        <v>12.44</v>
      </c>
      <c r="AV20" s="15">
        <v>13.71</v>
      </c>
      <c r="AW20" s="15">
        <v>12.13</v>
      </c>
      <c r="AX20" s="15">
        <v>4.62</v>
      </c>
      <c r="AY20" s="15">
        <v>0.05</v>
      </c>
      <c r="AZ20" s="15">
        <v>0.02</v>
      </c>
      <c r="BA20" s="15">
        <v>0.01</v>
      </c>
      <c r="BB20" s="15">
        <v>0.03</v>
      </c>
      <c r="BC20" s="15">
        <v>0.03</v>
      </c>
      <c r="BD20" s="15">
        <v>0.14000000000000001</v>
      </c>
      <c r="BE20" s="15">
        <v>0</v>
      </c>
      <c r="BF20" s="15">
        <v>0.12</v>
      </c>
      <c r="BG20" s="15">
        <v>0</v>
      </c>
      <c r="BH20" s="15">
        <v>7.0000000000000007E-2</v>
      </c>
      <c r="BI20" s="15">
        <v>0.01</v>
      </c>
      <c r="BJ20" s="15">
        <v>0.01</v>
      </c>
      <c r="BK20" s="15">
        <v>0</v>
      </c>
      <c r="BL20" s="15">
        <v>0.03</v>
      </c>
      <c r="BM20" s="15">
        <v>0.03</v>
      </c>
      <c r="BN20" s="15">
        <v>0.44</v>
      </c>
      <c r="BO20" s="15">
        <v>0.01</v>
      </c>
      <c r="BP20" s="15">
        <v>0</v>
      </c>
      <c r="BQ20" s="15">
        <v>1.03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40.69</v>
      </c>
      <c r="BY20" s="15">
        <v>76.849999999999994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0.25</v>
      </c>
    </row>
    <row r="21" spans="1:89" s="15" customFormat="1" ht="15" x14ac:dyDescent="0.25">
      <c r="A21" s="15" t="str">
        <f>"37/2"</f>
        <v>37/2</v>
      </c>
      <c r="B21" s="16" t="s">
        <v>92</v>
      </c>
      <c r="C21" s="17" t="str">
        <f>"180"</f>
        <v>180</v>
      </c>
      <c r="D21" s="17">
        <v>79.896363080542542</v>
      </c>
      <c r="E21" s="15">
        <v>1.1499999999999999</v>
      </c>
      <c r="F21" s="15">
        <v>0.05</v>
      </c>
      <c r="G21" s="15">
        <v>0</v>
      </c>
      <c r="H21" s="15">
        <v>0</v>
      </c>
      <c r="I21" s="15">
        <v>1.6</v>
      </c>
      <c r="J21" s="15">
        <v>9.5299999999999994</v>
      </c>
      <c r="K21" s="15">
        <v>1.1000000000000001</v>
      </c>
      <c r="L21" s="15">
        <v>0</v>
      </c>
      <c r="M21" s="15">
        <v>0</v>
      </c>
      <c r="N21" s="15">
        <v>0.11</v>
      </c>
      <c r="O21" s="15">
        <v>2.97</v>
      </c>
      <c r="P21" s="15">
        <v>321.69</v>
      </c>
      <c r="Q21" s="15">
        <v>181.57</v>
      </c>
      <c r="R21" s="15">
        <v>15.67</v>
      </c>
      <c r="S21" s="15">
        <v>9.91</v>
      </c>
      <c r="T21" s="15">
        <v>51.68</v>
      </c>
      <c r="U21" s="15">
        <v>0.56999999999999995</v>
      </c>
      <c r="V21" s="15">
        <v>7.08</v>
      </c>
      <c r="W21" s="15">
        <v>15.88</v>
      </c>
      <c r="X21" s="15">
        <v>13.38</v>
      </c>
      <c r="Y21" s="15">
        <v>0.16</v>
      </c>
      <c r="Z21" s="15">
        <v>0.05</v>
      </c>
      <c r="AA21" s="15">
        <v>0.04</v>
      </c>
      <c r="AB21" s="15">
        <v>0.65</v>
      </c>
      <c r="AC21" s="15">
        <v>1.87</v>
      </c>
      <c r="AD21" s="15">
        <v>1.04</v>
      </c>
      <c r="AE21" s="15">
        <v>0</v>
      </c>
      <c r="AF21" s="15">
        <v>0.85</v>
      </c>
      <c r="AG21" s="15">
        <v>0.83</v>
      </c>
      <c r="AH21" s="15">
        <v>258.86</v>
      </c>
      <c r="AI21" s="15">
        <v>114.19</v>
      </c>
      <c r="AJ21" s="15">
        <v>90.13</v>
      </c>
      <c r="AK21" s="15">
        <v>106.2</v>
      </c>
      <c r="AL21" s="15">
        <v>34.729999999999997</v>
      </c>
      <c r="AM21" s="15">
        <v>198.14</v>
      </c>
      <c r="AN21" s="15">
        <v>162.66999999999999</v>
      </c>
      <c r="AO21" s="15">
        <v>454.56</v>
      </c>
      <c r="AP21" s="15">
        <v>380.48</v>
      </c>
      <c r="AQ21" s="15">
        <v>93.67</v>
      </c>
      <c r="AR21" s="15">
        <v>209.83</v>
      </c>
      <c r="AS21" s="15">
        <v>835.56</v>
      </c>
      <c r="AT21" s="15">
        <v>0</v>
      </c>
      <c r="AU21" s="15">
        <v>180.07</v>
      </c>
      <c r="AV21" s="15">
        <v>151.54</v>
      </c>
      <c r="AW21" s="15">
        <v>116.01</v>
      </c>
      <c r="AX21" s="15">
        <v>46.8</v>
      </c>
      <c r="AY21" s="15">
        <v>0.23</v>
      </c>
      <c r="AZ21" s="15">
        <v>0.28999999999999998</v>
      </c>
      <c r="BA21" s="15">
        <v>0.22</v>
      </c>
      <c r="BB21" s="15">
        <v>0.53</v>
      </c>
      <c r="BC21" s="15">
        <v>0.03</v>
      </c>
      <c r="BD21" s="15">
        <v>0.21</v>
      </c>
      <c r="BE21" s="15">
        <v>0</v>
      </c>
      <c r="BF21" s="15">
        <v>1.0900000000000001</v>
      </c>
      <c r="BG21" s="15">
        <v>0</v>
      </c>
      <c r="BH21" s="15">
        <v>0.33</v>
      </c>
      <c r="BI21" s="15">
        <v>0.16</v>
      </c>
      <c r="BJ21" s="15">
        <v>0.12</v>
      </c>
      <c r="BK21" s="15">
        <v>0</v>
      </c>
      <c r="BL21" s="15">
        <v>0.28000000000000003</v>
      </c>
      <c r="BM21" s="15">
        <v>0.1</v>
      </c>
      <c r="BN21" s="15">
        <v>6.6</v>
      </c>
      <c r="BO21" s="15">
        <v>0</v>
      </c>
      <c r="BP21" s="15">
        <v>0</v>
      </c>
      <c r="BQ21" s="15">
        <v>2.1800000000000002</v>
      </c>
      <c r="BR21" s="15">
        <v>0.05</v>
      </c>
      <c r="BS21" s="15">
        <v>0.02</v>
      </c>
      <c r="BT21" s="15">
        <v>0</v>
      </c>
      <c r="BU21" s="15">
        <v>0</v>
      </c>
      <c r="BV21" s="15">
        <v>0</v>
      </c>
      <c r="BW21" s="15">
        <v>215.09</v>
      </c>
      <c r="BY21" s="15">
        <v>9.7200000000000006</v>
      </c>
      <c r="CA21" s="15">
        <v>28.29</v>
      </c>
      <c r="CB21" s="15">
        <v>3.77</v>
      </c>
      <c r="CC21" s="15">
        <v>16.03</v>
      </c>
      <c r="CD21" s="15">
        <v>254.6</v>
      </c>
      <c r="CE21" s="15">
        <v>84.87</v>
      </c>
      <c r="CF21" s="15">
        <v>169.73</v>
      </c>
      <c r="CG21" s="15">
        <v>7.64</v>
      </c>
      <c r="CH21" s="15">
        <v>7.64</v>
      </c>
      <c r="CI21" s="15">
        <v>7.64</v>
      </c>
      <c r="CJ21" s="15">
        <v>0</v>
      </c>
      <c r="CK21" s="15">
        <v>2.0499999999999998</v>
      </c>
    </row>
    <row r="22" spans="1:89" s="15" customFormat="1" ht="15" x14ac:dyDescent="0.25">
      <c r="A22" s="15" t="str">
        <f>"11/3"</f>
        <v>11/3</v>
      </c>
      <c r="B22" s="16" t="s">
        <v>93</v>
      </c>
      <c r="C22" s="17" t="str">
        <f>"130"</f>
        <v>130</v>
      </c>
      <c r="D22" s="17">
        <v>83.147317933333412</v>
      </c>
      <c r="E22" s="15">
        <v>0.33</v>
      </c>
      <c r="F22" s="15">
        <v>1.69</v>
      </c>
      <c r="G22" s="15">
        <v>0</v>
      </c>
      <c r="H22" s="15">
        <v>0</v>
      </c>
      <c r="I22" s="15">
        <v>8.8000000000000007</v>
      </c>
      <c r="J22" s="15">
        <v>1.77</v>
      </c>
      <c r="K22" s="15">
        <v>3.28</v>
      </c>
      <c r="L22" s="15">
        <v>0</v>
      </c>
      <c r="M22" s="15">
        <v>0</v>
      </c>
      <c r="N22" s="15">
        <v>0.5</v>
      </c>
      <c r="O22" s="15">
        <v>1.59</v>
      </c>
      <c r="P22" s="15">
        <v>154.19999999999999</v>
      </c>
      <c r="Q22" s="15">
        <v>496.37</v>
      </c>
      <c r="R22" s="15">
        <v>79.06</v>
      </c>
      <c r="S22" s="15">
        <v>33.15</v>
      </c>
      <c r="T22" s="15">
        <v>60.45</v>
      </c>
      <c r="U22" s="15">
        <v>1.08</v>
      </c>
      <c r="V22" s="15">
        <v>0</v>
      </c>
      <c r="W22" s="15">
        <v>1295.8399999999999</v>
      </c>
      <c r="X22" s="15">
        <v>269.58</v>
      </c>
      <c r="Y22" s="15">
        <v>1.49</v>
      </c>
      <c r="Z22" s="15">
        <v>0.05</v>
      </c>
      <c r="AA22" s="15">
        <v>0.06</v>
      </c>
      <c r="AB22" s="15">
        <v>1.06</v>
      </c>
      <c r="AC22" s="15">
        <v>1.74</v>
      </c>
      <c r="AD22" s="15">
        <v>28.95</v>
      </c>
      <c r="AE22" s="15">
        <v>0</v>
      </c>
      <c r="AF22" s="15">
        <v>0</v>
      </c>
      <c r="AG22" s="15">
        <v>0</v>
      </c>
      <c r="AH22" s="15">
        <v>118</v>
      </c>
      <c r="AI22" s="15">
        <v>100.17</v>
      </c>
      <c r="AJ22" s="15">
        <v>38.61</v>
      </c>
      <c r="AK22" s="15">
        <v>88.95</v>
      </c>
      <c r="AL22" s="15">
        <v>18.010000000000002</v>
      </c>
      <c r="AM22" s="15">
        <v>97.78</v>
      </c>
      <c r="AN22" s="15">
        <v>119.81</v>
      </c>
      <c r="AO22" s="15">
        <v>156.26</v>
      </c>
      <c r="AP22" s="15">
        <v>284.43</v>
      </c>
      <c r="AQ22" s="15">
        <v>48.5</v>
      </c>
      <c r="AR22" s="15">
        <v>78.95</v>
      </c>
      <c r="AS22" s="15">
        <v>513.46</v>
      </c>
      <c r="AT22" s="15">
        <v>0.73</v>
      </c>
      <c r="AU22" s="15">
        <v>137.91999999999999</v>
      </c>
      <c r="AV22" s="15">
        <v>118.24</v>
      </c>
      <c r="AW22" s="15">
        <v>80.86</v>
      </c>
      <c r="AX22" s="15">
        <v>38.520000000000003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0.16</v>
      </c>
      <c r="BG22" s="15">
        <v>0</v>
      </c>
      <c r="BH22" s="15">
        <v>0.1</v>
      </c>
      <c r="BI22" s="15">
        <v>0.01</v>
      </c>
      <c r="BJ22" s="15">
        <v>0.02</v>
      </c>
      <c r="BK22" s="15">
        <v>0</v>
      </c>
      <c r="BL22" s="15">
        <v>0</v>
      </c>
      <c r="BM22" s="15">
        <v>0</v>
      </c>
      <c r="BN22" s="15">
        <v>0.55000000000000004</v>
      </c>
      <c r="BO22" s="15">
        <v>0</v>
      </c>
      <c r="BP22" s="15">
        <v>0</v>
      </c>
      <c r="BQ22" s="15">
        <v>1.57</v>
      </c>
      <c r="BR22" s="15">
        <v>0.02</v>
      </c>
      <c r="BS22" s="15">
        <v>0</v>
      </c>
      <c r="BT22" s="15">
        <v>0</v>
      </c>
      <c r="BU22" s="15">
        <v>0</v>
      </c>
      <c r="BV22" s="15">
        <v>0</v>
      </c>
      <c r="BW22" s="15">
        <v>182.78</v>
      </c>
      <c r="BY22" s="15">
        <v>215.97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1.3</v>
      </c>
      <c r="CK22" s="15">
        <v>0.33</v>
      </c>
    </row>
    <row r="23" spans="1:89" s="15" customFormat="1" ht="15" x14ac:dyDescent="0.25">
      <c r="A23" s="15" t="str">
        <f>"5/9"</f>
        <v>5/9</v>
      </c>
      <c r="B23" s="16" t="s">
        <v>135</v>
      </c>
      <c r="C23" s="17" t="str">
        <f>"70"</f>
        <v>70</v>
      </c>
      <c r="D23" s="17">
        <v>146.08664699999997</v>
      </c>
      <c r="E23" s="15">
        <v>2.81</v>
      </c>
      <c r="F23" s="15">
        <v>0.91</v>
      </c>
      <c r="G23" s="15">
        <v>0</v>
      </c>
      <c r="H23" s="15">
        <v>0</v>
      </c>
      <c r="I23" s="15">
        <v>0.95</v>
      </c>
      <c r="J23" s="15">
        <v>5.45</v>
      </c>
      <c r="K23" s="15">
        <v>0.1</v>
      </c>
      <c r="L23" s="15">
        <v>0</v>
      </c>
      <c r="M23" s="15">
        <v>0</v>
      </c>
      <c r="N23" s="15">
        <v>0.02</v>
      </c>
      <c r="O23" s="15">
        <v>1.06</v>
      </c>
      <c r="P23" s="15">
        <v>268.64999999999998</v>
      </c>
      <c r="Q23" s="15">
        <v>110.07</v>
      </c>
      <c r="R23" s="15">
        <v>27.97</v>
      </c>
      <c r="S23" s="15">
        <v>11.07</v>
      </c>
      <c r="T23" s="15">
        <v>88.33</v>
      </c>
      <c r="U23" s="15">
        <v>0.85</v>
      </c>
      <c r="V23" s="15">
        <v>31.81</v>
      </c>
      <c r="W23" s="15">
        <v>6.93</v>
      </c>
      <c r="X23" s="15">
        <v>41.15</v>
      </c>
      <c r="Y23" s="15">
        <v>0.92</v>
      </c>
      <c r="Z23" s="15">
        <v>0.04</v>
      </c>
      <c r="AA23" s="15">
        <v>0.09</v>
      </c>
      <c r="AB23" s="15">
        <v>3.64</v>
      </c>
      <c r="AC23" s="15">
        <v>6.7</v>
      </c>
      <c r="AD23" s="15">
        <v>0.23</v>
      </c>
      <c r="AE23" s="15">
        <v>0</v>
      </c>
      <c r="AF23" s="15">
        <v>27.1</v>
      </c>
      <c r="AG23" s="15">
        <v>26.77</v>
      </c>
      <c r="AH23" s="15">
        <v>117.9</v>
      </c>
      <c r="AI23" s="15">
        <v>60.33</v>
      </c>
      <c r="AJ23" s="15">
        <v>26.31</v>
      </c>
      <c r="AK23" s="15">
        <v>49.77</v>
      </c>
      <c r="AL23" s="15">
        <v>17.329999999999998</v>
      </c>
      <c r="AM23" s="15">
        <v>73.540000000000006</v>
      </c>
      <c r="AN23" s="15">
        <v>31.08</v>
      </c>
      <c r="AO23" s="15">
        <v>41.76</v>
      </c>
      <c r="AP23" s="15">
        <v>34.72</v>
      </c>
      <c r="AQ23" s="15">
        <v>18.809999999999999</v>
      </c>
      <c r="AR23" s="15">
        <v>33.17</v>
      </c>
      <c r="AS23" s="15">
        <v>281.45</v>
      </c>
      <c r="AT23" s="15">
        <v>0</v>
      </c>
      <c r="AU23" s="15">
        <v>90.81</v>
      </c>
      <c r="AV23" s="15">
        <v>41.57</v>
      </c>
      <c r="AW23" s="15">
        <v>56</v>
      </c>
      <c r="AX23" s="15">
        <v>24.51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0.08</v>
      </c>
      <c r="BG23" s="15">
        <v>0</v>
      </c>
      <c r="BH23" s="15">
        <v>0.04</v>
      </c>
      <c r="BI23" s="15">
        <v>0</v>
      </c>
      <c r="BJ23" s="15">
        <v>0.01</v>
      </c>
      <c r="BK23" s="15">
        <v>0</v>
      </c>
      <c r="BL23" s="15">
        <v>0</v>
      </c>
      <c r="BM23" s="15">
        <v>0</v>
      </c>
      <c r="BN23" s="15">
        <v>0.26</v>
      </c>
      <c r="BO23" s="15">
        <v>0</v>
      </c>
      <c r="BP23" s="15">
        <v>0</v>
      </c>
      <c r="BQ23" s="15">
        <v>0.66</v>
      </c>
      <c r="BR23" s="15">
        <v>0</v>
      </c>
      <c r="BS23" s="15">
        <v>0</v>
      </c>
      <c r="BT23" s="15">
        <v>0</v>
      </c>
      <c r="BU23" s="15">
        <v>0</v>
      </c>
      <c r="BV23" s="15">
        <v>0</v>
      </c>
      <c r="BW23" s="15">
        <v>51.85</v>
      </c>
      <c r="BY23" s="15">
        <v>32.96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0.35</v>
      </c>
    </row>
    <row r="24" spans="1:89" s="15" customFormat="1" ht="15" x14ac:dyDescent="0.25">
      <c r="A24" s="15" t="str">
        <f>"10/10"</f>
        <v>10/10</v>
      </c>
      <c r="B24" s="16" t="s">
        <v>94</v>
      </c>
      <c r="C24" s="17" t="str">
        <f>"180"</f>
        <v>180</v>
      </c>
      <c r="D24" s="17">
        <v>68.093981999999997</v>
      </c>
      <c r="E24" s="15">
        <v>0.01</v>
      </c>
      <c r="F24" s="15">
        <v>0.66</v>
      </c>
      <c r="G24" s="15">
        <v>0</v>
      </c>
      <c r="H24" s="15">
        <v>0</v>
      </c>
      <c r="I24" s="15">
        <v>16.260000000000002</v>
      </c>
      <c r="J24" s="15">
        <v>0.21</v>
      </c>
      <c r="K24" s="15">
        <v>1.42</v>
      </c>
      <c r="L24" s="15">
        <v>0</v>
      </c>
      <c r="M24" s="15">
        <v>0</v>
      </c>
      <c r="N24" s="15">
        <v>0.17</v>
      </c>
      <c r="O24" s="15">
        <v>0.49</v>
      </c>
      <c r="P24" s="15">
        <v>2.98</v>
      </c>
      <c r="Q24" s="15">
        <v>125.52</v>
      </c>
      <c r="R24" s="15">
        <v>12.96</v>
      </c>
      <c r="S24" s="15">
        <v>7.54</v>
      </c>
      <c r="T24" s="15">
        <v>10.48</v>
      </c>
      <c r="U24" s="15">
        <v>0.34</v>
      </c>
      <c r="V24" s="15">
        <v>0</v>
      </c>
      <c r="W24" s="15">
        <v>226.8</v>
      </c>
      <c r="X24" s="15">
        <v>41.98</v>
      </c>
      <c r="Y24" s="15">
        <v>0.4</v>
      </c>
      <c r="Z24" s="15">
        <v>0.01</v>
      </c>
      <c r="AA24" s="15">
        <v>0.01</v>
      </c>
      <c r="AB24" s="15">
        <v>0.18</v>
      </c>
      <c r="AC24" s="15">
        <v>0.28999999999999998</v>
      </c>
      <c r="AD24" s="15">
        <v>0.12</v>
      </c>
      <c r="AE24" s="15">
        <v>0</v>
      </c>
      <c r="AF24" s="15">
        <v>0</v>
      </c>
      <c r="AG24" s="15">
        <v>0</v>
      </c>
      <c r="AH24" s="15">
        <v>2.6</v>
      </c>
      <c r="AI24" s="15">
        <v>2.04</v>
      </c>
      <c r="AJ24" s="15">
        <v>0.06</v>
      </c>
      <c r="AK24" s="15">
        <v>1.55</v>
      </c>
      <c r="AL24" s="15">
        <v>0.56000000000000005</v>
      </c>
      <c r="AM24" s="15">
        <v>1.42</v>
      </c>
      <c r="AN24" s="15">
        <v>2.6</v>
      </c>
      <c r="AO24" s="15">
        <v>2.16</v>
      </c>
      <c r="AP24" s="15">
        <v>11.26</v>
      </c>
      <c r="AQ24" s="15">
        <v>0.99</v>
      </c>
      <c r="AR24" s="15">
        <v>2.04</v>
      </c>
      <c r="AS24" s="15">
        <v>7.42</v>
      </c>
      <c r="AT24" s="15">
        <v>0</v>
      </c>
      <c r="AU24" s="15">
        <v>1.61</v>
      </c>
      <c r="AV24" s="15">
        <v>1.92</v>
      </c>
      <c r="AW24" s="15">
        <v>1.67</v>
      </c>
      <c r="AX24" s="15">
        <v>0.43</v>
      </c>
      <c r="AY24" s="15">
        <v>0.01</v>
      </c>
      <c r="AZ24" s="15">
        <v>0</v>
      </c>
      <c r="BA24" s="15">
        <v>0.27</v>
      </c>
      <c r="BB24" s="15">
        <v>0.21</v>
      </c>
      <c r="BC24" s="15">
        <v>0.02</v>
      </c>
      <c r="BD24" s="15">
        <v>0.03</v>
      </c>
      <c r="BE24" s="15">
        <v>0</v>
      </c>
      <c r="BF24" s="15">
        <v>0.94</v>
      </c>
      <c r="BG24" s="15">
        <v>0</v>
      </c>
      <c r="BH24" s="15">
        <v>0.48</v>
      </c>
      <c r="BI24" s="15">
        <v>0.09</v>
      </c>
      <c r="BJ24" s="15">
        <v>0</v>
      </c>
      <c r="BK24" s="15">
        <v>0</v>
      </c>
      <c r="BL24" s="15">
        <v>0</v>
      </c>
      <c r="BM24" s="15">
        <v>0.03</v>
      </c>
      <c r="BN24" s="15">
        <v>2.72</v>
      </c>
      <c r="BO24" s="15">
        <v>0</v>
      </c>
      <c r="BP24" s="15">
        <v>0</v>
      </c>
      <c r="BQ24" s="15">
        <v>1.7</v>
      </c>
      <c r="BR24" s="15">
        <v>0</v>
      </c>
      <c r="BS24" s="15">
        <v>0.01</v>
      </c>
      <c r="BT24" s="15">
        <v>0</v>
      </c>
      <c r="BU24" s="15">
        <v>0</v>
      </c>
      <c r="BV24" s="15">
        <v>0</v>
      </c>
      <c r="BW24" s="15">
        <v>191.65</v>
      </c>
      <c r="BY24" s="15">
        <v>37.799999999999997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9</v>
      </c>
      <c r="CK24" s="15">
        <v>0</v>
      </c>
    </row>
    <row r="25" spans="1:89" s="15" customFormat="1" ht="15" x14ac:dyDescent="0.25">
      <c r="A25" s="15" t="str">
        <f>"-"</f>
        <v>-</v>
      </c>
      <c r="B25" s="16" t="s">
        <v>95</v>
      </c>
      <c r="C25" s="17" t="str">
        <f>"30"</f>
        <v>30</v>
      </c>
      <c r="D25" s="17">
        <v>82.517990255489948</v>
      </c>
      <c r="E25" s="15">
        <v>0</v>
      </c>
      <c r="F25" s="15">
        <v>0</v>
      </c>
      <c r="G25" s="15">
        <v>0</v>
      </c>
      <c r="H25" s="15">
        <v>0</v>
      </c>
      <c r="I25" s="15">
        <v>0.41</v>
      </c>
      <c r="J25" s="15">
        <v>16.809999999999999</v>
      </c>
      <c r="K25" s="15">
        <v>7.0000000000000007E-2</v>
      </c>
      <c r="L25" s="15">
        <v>0</v>
      </c>
      <c r="M25" s="15">
        <v>0</v>
      </c>
      <c r="N25" s="15">
        <v>0</v>
      </c>
      <c r="O25" s="15">
        <v>0.66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187.57</v>
      </c>
      <c r="AI25" s="15">
        <v>62.2</v>
      </c>
      <c r="AJ25" s="15">
        <v>36.869999999999997</v>
      </c>
      <c r="AK25" s="15">
        <v>73.75</v>
      </c>
      <c r="AL25" s="15">
        <v>27.9</v>
      </c>
      <c r="AM25" s="15">
        <v>133.38</v>
      </c>
      <c r="AN25" s="15">
        <v>82.72</v>
      </c>
      <c r="AO25" s="15">
        <v>115.43</v>
      </c>
      <c r="AP25" s="15">
        <v>95.23</v>
      </c>
      <c r="AQ25" s="15">
        <v>50.02</v>
      </c>
      <c r="AR25" s="15">
        <v>88.5</v>
      </c>
      <c r="AS25" s="15">
        <v>740.03</v>
      </c>
      <c r="AT25" s="15">
        <v>0</v>
      </c>
      <c r="AU25" s="15">
        <v>241.12</v>
      </c>
      <c r="AV25" s="15">
        <v>104.85</v>
      </c>
      <c r="AW25" s="15">
        <v>69.58</v>
      </c>
      <c r="AX25" s="15">
        <v>55.15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0.03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0.02</v>
      </c>
      <c r="BO25" s="15">
        <v>0</v>
      </c>
      <c r="BP25" s="15">
        <v>0</v>
      </c>
      <c r="BQ25" s="15">
        <v>0.1</v>
      </c>
      <c r="BR25" s="15">
        <v>0.01</v>
      </c>
      <c r="BS25" s="15">
        <v>0</v>
      </c>
      <c r="BT25" s="15">
        <v>0</v>
      </c>
      <c r="BU25" s="15">
        <v>0</v>
      </c>
      <c r="BV25" s="15">
        <v>0</v>
      </c>
      <c r="BW25" s="15">
        <v>14.41</v>
      </c>
      <c r="BY25" s="15">
        <v>0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0</v>
      </c>
      <c r="CK25" s="15">
        <v>0</v>
      </c>
    </row>
    <row r="26" spans="1:89" s="15" customFormat="1" ht="15" x14ac:dyDescent="0.25">
      <c r="A26" s="15" t="str">
        <f>"-"</f>
        <v>-</v>
      </c>
      <c r="B26" s="16" t="s">
        <v>96</v>
      </c>
      <c r="C26" s="17" t="str">
        <f>"15"</f>
        <v>15</v>
      </c>
      <c r="D26" s="17">
        <v>67.652558784782173</v>
      </c>
      <c r="E26" s="15">
        <v>7.0000000000000007E-2</v>
      </c>
      <c r="F26" s="15">
        <v>0</v>
      </c>
      <c r="G26" s="15">
        <v>0</v>
      </c>
      <c r="H26" s="15">
        <v>0</v>
      </c>
      <c r="I26" s="15">
        <v>0.42</v>
      </c>
      <c r="J26" s="15">
        <v>11.26</v>
      </c>
      <c r="K26" s="15">
        <v>2.9</v>
      </c>
      <c r="L26" s="15">
        <v>0</v>
      </c>
      <c r="M26" s="15">
        <v>0</v>
      </c>
      <c r="N26" s="15">
        <v>0.35</v>
      </c>
      <c r="O26" s="15">
        <v>0.87</v>
      </c>
      <c r="P26" s="15">
        <v>213.4</v>
      </c>
      <c r="Q26" s="15">
        <v>85.71</v>
      </c>
      <c r="R26" s="15">
        <v>12.24</v>
      </c>
      <c r="S26" s="15">
        <v>16.440000000000001</v>
      </c>
      <c r="T26" s="15">
        <v>55.28</v>
      </c>
      <c r="U26" s="15">
        <v>1.36</v>
      </c>
      <c r="V26" s="15">
        <v>0</v>
      </c>
      <c r="W26" s="15">
        <v>1.75</v>
      </c>
      <c r="X26" s="15">
        <v>0.35</v>
      </c>
      <c r="Y26" s="15">
        <v>0.49</v>
      </c>
      <c r="Z26" s="15">
        <v>0.06</v>
      </c>
      <c r="AA26" s="15">
        <v>0.03</v>
      </c>
      <c r="AB26" s="15">
        <v>0.24</v>
      </c>
      <c r="AC26" s="15">
        <v>0.7</v>
      </c>
      <c r="AD26" s="15">
        <v>0</v>
      </c>
      <c r="AE26" s="15">
        <v>0</v>
      </c>
      <c r="AF26" s="15">
        <v>0</v>
      </c>
      <c r="AG26" s="15">
        <v>0</v>
      </c>
      <c r="AH26" s="15">
        <v>149.38</v>
      </c>
      <c r="AI26" s="15">
        <v>78.010000000000005</v>
      </c>
      <c r="AJ26" s="15">
        <v>32.54</v>
      </c>
      <c r="AK26" s="15">
        <v>69.27</v>
      </c>
      <c r="AL26" s="15">
        <v>27.99</v>
      </c>
      <c r="AM26" s="15">
        <v>129.79</v>
      </c>
      <c r="AN26" s="15">
        <v>103.9</v>
      </c>
      <c r="AO26" s="15">
        <v>101.8</v>
      </c>
      <c r="AP26" s="15">
        <v>162.33000000000001</v>
      </c>
      <c r="AQ26" s="15">
        <v>43.38</v>
      </c>
      <c r="AR26" s="15">
        <v>108.45</v>
      </c>
      <c r="AS26" s="15">
        <v>534.91</v>
      </c>
      <c r="AT26" s="15">
        <v>0</v>
      </c>
      <c r="AU26" s="15">
        <v>184.02</v>
      </c>
      <c r="AV26" s="15">
        <v>101.8</v>
      </c>
      <c r="AW26" s="15">
        <v>62.97</v>
      </c>
      <c r="AX26" s="15">
        <v>45.48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0.05</v>
      </c>
      <c r="BG26" s="15">
        <v>0</v>
      </c>
      <c r="BH26" s="15">
        <v>0</v>
      </c>
      <c r="BI26" s="15">
        <v>0.01</v>
      </c>
      <c r="BJ26" s="15">
        <v>0</v>
      </c>
      <c r="BK26" s="15">
        <v>0</v>
      </c>
      <c r="BL26" s="15">
        <v>0</v>
      </c>
      <c r="BM26" s="15">
        <v>0</v>
      </c>
      <c r="BN26" s="15">
        <v>0.04</v>
      </c>
      <c r="BO26" s="15">
        <v>0</v>
      </c>
      <c r="BP26" s="15">
        <v>0</v>
      </c>
      <c r="BQ26" s="15">
        <v>0.17</v>
      </c>
      <c r="BR26" s="15">
        <v>0.03</v>
      </c>
      <c r="BS26" s="15">
        <v>0</v>
      </c>
      <c r="BT26" s="15">
        <v>0</v>
      </c>
      <c r="BU26" s="15">
        <v>0</v>
      </c>
      <c r="BV26" s="15">
        <v>0</v>
      </c>
      <c r="BW26" s="15">
        <v>16.440000000000001</v>
      </c>
      <c r="BY26" s="15">
        <v>0.28999999999999998</v>
      </c>
      <c r="CA26" s="15">
        <v>0</v>
      </c>
      <c r="CB26" s="15">
        <v>0</v>
      </c>
      <c r="CC26" s="15">
        <v>0</v>
      </c>
      <c r="CD26" s="15">
        <v>0</v>
      </c>
      <c r="CE26" s="15">
        <v>0</v>
      </c>
      <c r="CF26" s="15">
        <v>0</v>
      </c>
      <c r="CG26" s="15">
        <v>0</v>
      </c>
      <c r="CH26" s="15">
        <v>0</v>
      </c>
      <c r="CI26" s="15">
        <v>0</v>
      </c>
      <c r="CJ26" s="15">
        <v>0</v>
      </c>
      <c r="CK26" s="15">
        <v>0</v>
      </c>
    </row>
    <row r="27" spans="1:89" s="18" customFormat="1" ht="14.25" x14ac:dyDescent="0.2">
      <c r="B27" s="19" t="s">
        <v>97</v>
      </c>
      <c r="C27" s="20"/>
      <c r="D27" s="20">
        <v>566.39</v>
      </c>
      <c r="E27" s="18">
        <v>4.6100000000000003</v>
      </c>
      <c r="F27" s="18">
        <v>4.45</v>
      </c>
      <c r="G27" s="18">
        <v>0.02</v>
      </c>
      <c r="H27" s="18">
        <v>0</v>
      </c>
      <c r="I27" s="18">
        <v>30.21</v>
      </c>
      <c r="J27" s="18">
        <v>47.71</v>
      </c>
      <c r="K27" s="18">
        <v>9.6999999999999993</v>
      </c>
      <c r="L27" s="18">
        <v>0</v>
      </c>
      <c r="M27" s="18">
        <v>0</v>
      </c>
      <c r="N27" s="18">
        <v>1.27</v>
      </c>
      <c r="O27" s="18">
        <v>8.58</v>
      </c>
      <c r="P27" s="18">
        <v>1137.23</v>
      </c>
      <c r="Q27" s="18">
        <v>1140.25</v>
      </c>
      <c r="R27" s="18">
        <v>158.59</v>
      </c>
      <c r="S27" s="18">
        <v>87.64</v>
      </c>
      <c r="T27" s="18">
        <v>288.07</v>
      </c>
      <c r="U27" s="18">
        <v>4.6100000000000003</v>
      </c>
      <c r="V27" s="18">
        <v>38.880000000000003</v>
      </c>
      <c r="W27" s="18">
        <v>2008.32</v>
      </c>
      <c r="X27" s="18">
        <v>458.6</v>
      </c>
      <c r="Y27" s="18">
        <v>4.29</v>
      </c>
      <c r="Z27" s="18">
        <v>0.23</v>
      </c>
      <c r="AA27" s="18">
        <v>0.26</v>
      </c>
      <c r="AB27" s="18">
        <v>6.03</v>
      </c>
      <c r="AC27" s="18">
        <v>11.8</v>
      </c>
      <c r="AD27" s="18">
        <v>32.31</v>
      </c>
      <c r="AE27" s="18">
        <v>0</v>
      </c>
      <c r="AF27" s="18">
        <v>27.95</v>
      </c>
      <c r="AG27" s="18">
        <v>27.6</v>
      </c>
      <c r="AH27" s="18">
        <v>853.57</v>
      </c>
      <c r="AI27" s="18">
        <v>439.81</v>
      </c>
      <c r="AJ27" s="18">
        <v>229.08</v>
      </c>
      <c r="AK27" s="18">
        <v>404.46</v>
      </c>
      <c r="AL27" s="18">
        <v>132.63999999999999</v>
      </c>
      <c r="AM27" s="18">
        <v>648.29</v>
      </c>
      <c r="AN27" s="18">
        <v>520.30999999999995</v>
      </c>
      <c r="AO27" s="18">
        <v>911.45</v>
      </c>
      <c r="AP27" s="18">
        <v>1021.22</v>
      </c>
      <c r="AQ27" s="18">
        <v>260.60000000000002</v>
      </c>
      <c r="AR27" s="18">
        <v>534.08000000000004</v>
      </c>
      <c r="AS27" s="18">
        <v>2993.95</v>
      </c>
      <c r="AT27" s="18">
        <v>0.73</v>
      </c>
      <c r="AU27" s="18">
        <v>847.98</v>
      </c>
      <c r="AV27" s="18">
        <v>533.64</v>
      </c>
      <c r="AW27" s="18">
        <v>399.21</v>
      </c>
      <c r="AX27" s="18">
        <v>215.51</v>
      </c>
      <c r="AY27" s="18">
        <v>0.28000000000000003</v>
      </c>
      <c r="AZ27" s="18">
        <v>0.32</v>
      </c>
      <c r="BA27" s="18">
        <v>0.5</v>
      </c>
      <c r="BB27" s="18">
        <v>0.77</v>
      </c>
      <c r="BC27" s="18">
        <v>0.08</v>
      </c>
      <c r="BD27" s="18">
        <v>0.38</v>
      </c>
      <c r="BE27" s="18">
        <v>0</v>
      </c>
      <c r="BF27" s="18">
        <v>2.4700000000000002</v>
      </c>
      <c r="BG27" s="18">
        <v>0</v>
      </c>
      <c r="BH27" s="18">
        <v>1.03</v>
      </c>
      <c r="BI27" s="18">
        <v>0.27</v>
      </c>
      <c r="BJ27" s="18">
        <v>0.15</v>
      </c>
      <c r="BK27" s="18">
        <v>0</v>
      </c>
      <c r="BL27" s="18">
        <v>0.31</v>
      </c>
      <c r="BM27" s="18">
        <v>0.17</v>
      </c>
      <c r="BN27" s="18">
        <v>10.63</v>
      </c>
      <c r="BO27" s="18">
        <v>0.01</v>
      </c>
      <c r="BP27" s="18">
        <v>0</v>
      </c>
      <c r="BQ27" s="18">
        <v>7.4</v>
      </c>
      <c r="BR27" s="18">
        <v>0.11</v>
      </c>
      <c r="BS27" s="18">
        <v>0.02</v>
      </c>
      <c r="BT27" s="18">
        <v>0</v>
      </c>
      <c r="BU27" s="18">
        <v>0</v>
      </c>
      <c r="BV27" s="18">
        <v>0</v>
      </c>
      <c r="BW27" s="18">
        <v>712.92</v>
      </c>
      <c r="BX27" s="18" t="e">
        <f>$D$27/#REF!*100</f>
        <v>#REF!</v>
      </c>
      <c r="BY27" s="18">
        <v>373.6</v>
      </c>
      <c r="CA27" s="18">
        <v>28.29</v>
      </c>
      <c r="CB27" s="18">
        <v>3.77</v>
      </c>
      <c r="CC27" s="18">
        <v>16.03</v>
      </c>
      <c r="CD27" s="18">
        <v>254.6</v>
      </c>
      <c r="CE27" s="18">
        <v>84.87</v>
      </c>
      <c r="CF27" s="18">
        <v>169.73</v>
      </c>
      <c r="CG27" s="18">
        <v>7.64</v>
      </c>
      <c r="CH27" s="18">
        <v>7.64</v>
      </c>
      <c r="CI27" s="18">
        <v>7.64</v>
      </c>
      <c r="CJ27" s="18">
        <v>10.3</v>
      </c>
      <c r="CK27" s="18">
        <v>2.97</v>
      </c>
    </row>
    <row r="28" spans="1:89" s="15" customFormat="1" ht="15" x14ac:dyDescent="0.25">
      <c r="B28" s="21" t="s">
        <v>127</v>
      </c>
      <c r="C28" s="17"/>
      <c r="D28" s="17"/>
    </row>
    <row r="29" spans="1:89" s="15" customFormat="1" ht="15" x14ac:dyDescent="0.25">
      <c r="A29" s="15" t="str">
        <f>""</f>
        <v/>
      </c>
      <c r="B29" s="16" t="s">
        <v>98</v>
      </c>
      <c r="C29" s="17" t="str">
        <f>"60"</f>
        <v>60</v>
      </c>
      <c r="D29" s="17">
        <v>206.45399999999998</v>
      </c>
      <c r="E29" s="15">
        <v>0.12</v>
      </c>
      <c r="F29" s="15">
        <v>0</v>
      </c>
      <c r="G29" s="15">
        <v>0</v>
      </c>
      <c r="H29" s="15">
        <v>0</v>
      </c>
      <c r="I29" s="15">
        <v>0.6</v>
      </c>
      <c r="J29" s="15">
        <v>40.74</v>
      </c>
      <c r="K29" s="15">
        <v>2.1</v>
      </c>
      <c r="L29" s="15">
        <v>0</v>
      </c>
      <c r="M29" s="15">
        <v>0</v>
      </c>
      <c r="N29" s="15">
        <v>0</v>
      </c>
      <c r="O29" s="15">
        <v>0.3</v>
      </c>
      <c r="P29" s="15">
        <v>1.8</v>
      </c>
      <c r="Q29" s="15">
        <v>73.2</v>
      </c>
      <c r="R29" s="15">
        <v>10.8</v>
      </c>
      <c r="S29" s="15">
        <v>9.6</v>
      </c>
      <c r="T29" s="15">
        <v>51.6</v>
      </c>
      <c r="U29" s="15">
        <v>0.72</v>
      </c>
      <c r="V29" s="15">
        <v>0</v>
      </c>
      <c r="W29" s="15">
        <v>0</v>
      </c>
      <c r="X29" s="15">
        <v>0</v>
      </c>
      <c r="Y29" s="15">
        <v>0.9</v>
      </c>
      <c r="Z29" s="15">
        <v>0.1</v>
      </c>
      <c r="AA29" s="15">
        <v>0.02</v>
      </c>
      <c r="AB29" s="15">
        <v>0.72</v>
      </c>
      <c r="AC29" s="15">
        <v>1.8</v>
      </c>
      <c r="AD29" s="15">
        <v>0</v>
      </c>
      <c r="AE29" s="15">
        <v>0</v>
      </c>
      <c r="AF29" s="15">
        <v>0</v>
      </c>
      <c r="AG29" s="15">
        <v>0</v>
      </c>
      <c r="AH29" s="15">
        <v>483.6</v>
      </c>
      <c r="AI29" s="15">
        <v>150</v>
      </c>
      <c r="AJ29" s="15">
        <v>91.8</v>
      </c>
      <c r="AK29" s="15">
        <v>186.6</v>
      </c>
      <c r="AL29" s="15">
        <v>60</v>
      </c>
      <c r="AM29" s="15">
        <v>300</v>
      </c>
      <c r="AN29" s="15">
        <v>198</v>
      </c>
      <c r="AO29" s="15">
        <v>240</v>
      </c>
      <c r="AP29" s="15">
        <v>204</v>
      </c>
      <c r="AQ29" s="15">
        <v>120</v>
      </c>
      <c r="AR29" s="15">
        <v>210</v>
      </c>
      <c r="AS29" s="15">
        <v>1848</v>
      </c>
      <c r="AT29" s="15">
        <v>0</v>
      </c>
      <c r="AU29" s="15">
        <v>582</v>
      </c>
      <c r="AV29" s="15">
        <v>300</v>
      </c>
      <c r="AW29" s="15">
        <v>150</v>
      </c>
      <c r="AX29" s="15">
        <v>120</v>
      </c>
      <c r="AY29" s="15">
        <v>0.19</v>
      </c>
      <c r="AZ29" s="15">
        <v>0.13</v>
      </c>
      <c r="BA29" s="15">
        <v>7.0000000000000007E-2</v>
      </c>
      <c r="BB29" s="15">
        <v>0.13</v>
      </c>
      <c r="BC29" s="15">
        <v>0.11</v>
      </c>
      <c r="BD29" s="15">
        <v>0.45</v>
      </c>
      <c r="BE29" s="15">
        <v>7.0000000000000007E-2</v>
      </c>
      <c r="BF29" s="15">
        <v>0.08</v>
      </c>
      <c r="BG29" s="15">
        <v>7.0000000000000007E-2</v>
      </c>
      <c r="BH29" s="15">
        <v>0.01</v>
      </c>
      <c r="BI29" s="15">
        <v>0.09</v>
      </c>
      <c r="BJ29" s="15">
        <v>0.42</v>
      </c>
      <c r="BK29" s="15">
        <v>0</v>
      </c>
      <c r="BL29" s="15">
        <v>7.0000000000000007E-2</v>
      </c>
      <c r="BM29" s="15">
        <v>0.01</v>
      </c>
      <c r="BN29" s="15">
        <v>0.06</v>
      </c>
      <c r="BO29" s="15">
        <v>0</v>
      </c>
      <c r="BP29" s="15">
        <v>0</v>
      </c>
      <c r="BQ29" s="15">
        <v>0.28999999999999998</v>
      </c>
      <c r="BR29" s="15">
        <v>0.02</v>
      </c>
      <c r="BS29" s="15">
        <v>0.04</v>
      </c>
      <c r="BT29" s="15">
        <v>0</v>
      </c>
      <c r="BU29" s="15">
        <v>0</v>
      </c>
      <c r="BV29" s="15">
        <v>0</v>
      </c>
      <c r="BW29" s="15">
        <v>8.4</v>
      </c>
      <c r="BY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</row>
    <row r="30" spans="1:89" s="15" customFormat="1" ht="15" x14ac:dyDescent="0.25">
      <c r="A30" s="15" t="str">
        <f>"32/10"</f>
        <v>32/10</v>
      </c>
      <c r="B30" s="16" t="s">
        <v>99</v>
      </c>
      <c r="C30" s="17" t="str">
        <f>"180"</f>
        <v>180</v>
      </c>
      <c r="D30" s="17">
        <v>86.734224000000012</v>
      </c>
      <c r="E30" s="15">
        <v>1.8</v>
      </c>
      <c r="F30" s="15">
        <v>0</v>
      </c>
      <c r="G30" s="15">
        <v>0</v>
      </c>
      <c r="H30" s="15">
        <v>0</v>
      </c>
      <c r="I30" s="15">
        <v>12.95</v>
      </c>
      <c r="J30" s="15">
        <v>0</v>
      </c>
      <c r="K30" s="15">
        <v>0</v>
      </c>
      <c r="L30" s="15">
        <v>0</v>
      </c>
      <c r="M30" s="15">
        <v>0</v>
      </c>
      <c r="N30" s="15">
        <v>0.09</v>
      </c>
      <c r="O30" s="15">
        <v>0.64</v>
      </c>
      <c r="P30" s="15">
        <v>44.64</v>
      </c>
      <c r="Q30" s="15">
        <v>130.35</v>
      </c>
      <c r="R30" s="15">
        <v>105.02</v>
      </c>
      <c r="S30" s="15">
        <v>11.97</v>
      </c>
      <c r="T30" s="15">
        <v>75.33</v>
      </c>
      <c r="U30" s="15">
        <v>0.11</v>
      </c>
      <c r="V30" s="15">
        <v>18</v>
      </c>
      <c r="W30" s="15">
        <v>8.1</v>
      </c>
      <c r="X30" s="15">
        <v>19.8</v>
      </c>
      <c r="Y30" s="15">
        <v>0</v>
      </c>
      <c r="Z30" s="15">
        <v>0.03</v>
      </c>
      <c r="AA30" s="15">
        <v>0.12</v>
      </c>
      <c r="AB30" s="15">
        <v>0.08</v>
      </c>
      <c r="AC30" s="15">
        <v>0.72</v>
      </c>
      <c r="AD30" s="15">
        <v>0.47</v>
      </c>
      <c r="AE30" s="15">
        <v>0</v>
      </c>
      <c r="AF30" s="15">
        <v>143.77000000000001</v>
      </c>
      <c r="AG30" s="15">
        <v>142</v>
      </c>
      <c r="AH30" s="15">
        <v>243.43</v>
      </c>
      <c r="AI30" s="15">
        <v>195.8</v>
      </c>
      <c r="AJ30" s="15">
        <v>65.27</v>
      </c>
      <c r="AK30" s="15">
        <v>114.66</v>
      </c>
      <c r="AL30" s="15">
        <v>37.93</v>
      </c>
      <c r="AM30" s="15">
        <v>128.77000000000001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162.29</v>
      </c>
      <c r="AX30" s="15">
        <v>22.93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178.7</v>
      </c>
      <c r="BY30" s="15">
        <v>19.350000000000001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v>0</v>
      </c>
      <c r="CH30" s="15">
        <v>0</v>
      </c>
      <c r="CI30" s="15">
        <v>0</v>
      </c>
      <c r="CJ30" s="15">
        <v>9</v>
      </c>
      <c r="CK30" s="15">
        <v>0</v>
      </c>
    </row>
    <row r="31" spans="1:89" s="18" customFormat="1" ht="14.25" x14ac:dyDescent="0.2">
      <c r="B31" s="19" t="s">
        <v>134</v>
      </c>
      <c r="C31" s="20"/>
      <c r="D31" s="20">
        <v>293.19</v>
      </c>
      <c r="E31" s="18">
        <v>1.92</v>
      </c>
      <c r="F31" s="18">
        <v>0</v>
      </c>
      <c r="G31" s="18">
        <v>0</v>
      </c>
      <c r="H31" s="18">
        <v>0</v>
      </c>
      <c r="I31" s="18">
        <v>13.55</v>
      </c>
      <c r="J31" s="18">
        <v>40.74</v>
      </c>
      <c r="K31" s="18">
        <v>2.1</v>
      </c>
      <c r="L31" s="18">
        <v>0</v>
      </c>
      <c r="M31" s="18">
        <v>0</v>
      </c>
      <c r="N31" s="18">
        <v>0.09</v>
      </c>
      <c r="O31" s="18">
        <v>0.94</v>
      </c>
      <c r="P31" s="18">
        <v>46.44</v>
      </c>
      <c r="Q31" s="18">
        <v>203.55</v>
      </c>
      <c r="R31" s="18">
        <v>115.82</v>
      </c>
      <c r="S31" s="18">
        <v>21.57</v>
      </c>
      <c r="T31" s="18">
        <v>126.93</v>
      </c>
      <c r="U31" s="18">
        <v>0.83</v>
      </c>
      <c r="V31" s="18">
        <v>18</v>
      </c>
      <c r="W31" s="18">
        <v>8.1</v>
      </c>
      <c r="X31" s="18">
        <v>19.8</v>
      </c>
      <c r="Y31" s="18">
        <v>0.9</v>
      </c>
      <c r="Z31" s="18">
        <v>0.13</v>
      </c>
      <c r="AA31" s="18">
        <v>0.15</v>
      </c>
      <c r="AB31" s="18">
        <v>0.8</v>
      </c>
      <c r="AC31" s="18">
        <v>2.52</v>
      </c>
      <c r="AD31" s="18">
        <v>0.47</v>
      </c>
      <c r="AE31" s="18">
        <v>0</v>
      </c>
      <c r="AF31" s="18">
        <v>143.77000000000001</v>
      </c>
      <c r="AG31" s="18">
        <v>142</v>
      </c>
      <c r="AH31" s="18">
        <v>727.03</v>
      </c>
      <c r="AI31" s="18">
        <v>345.8</v>
      </c>
      <c r="AJ31" s="18">
        <v>157.07</v>
      </c>
      <c r="AK31" s="18">
        <v>301.26</v>
      </c>
      <c r="AL31" s="18">
        <v>97.93</v>
      </c>
      <c r="AM31" s="18">
        <v>428.77</v>
      </c>
      <c r="AN31" s="18">
        <v>198</v>
      </c>
      <c r="AO31" s="18">
        <v>240</v>
      </c>
      <c r="AP31" s="18">
        <v>204</v>
      </c>
      <c r="AQ31" s="18">
        <v>120</v>
      </c>
      <c r="AR31" s="18">
        <v>210</v>
      </c>
      <c r="AS31" s="18">
        <v>1848</v>
      </c>
      <c r="AT31" s="18">
        <v>0</v>
      </c>
      <c r="AU31" s="18">
        <v>582</v>
      </c>
      <c r="AV31" s="18">
        <v>300</v>
      </c>
      <c r="AW31" s="18">
        <v>312.29000000000002</v>
      </c>
      <c r="AX31" s="18">
        <v>142.93</v>
      </c>
      <c r="AY31" s="18">
        <v>0.19</v>
      </c>
      <c r="AZ31" s="18">
        <v>0.13</v>
      </c>
      <c r="BA31" s="18">
        <v>7.0000000000000007E-2</v>
      </c>
      <c r="BB31" s="18">
        <v>0.13</v>
      </c>
      <c r="BC31" s="18">
        <v>0.11</v>
      </c>
      <c r="BD31" s="18">
        <v>0.45</v>
      </c>
      <c r="BE31" s="18">
        <v>7.0000000000000007E-2</v>
      </c>
      <c r="BF31" s="18">
        <v>0.08</v>
      </c>
      <c r="BG31" s="18">
        <v>7.0000000000000007E-2</v>
      </c>
      <c r="BH31" s="18">
        <v>0.01</v>
      </c>
      <c r="BI31" s="18">
        <v>0.09</v>
      </c>
      <c r="BJ31" s="18">
        <v>0.42</v>
      </c>
      <c r="BK31" s="18">
        <v>0</v>
      </c>
      <c r="BL31" s="18">
        <v>7.0000000000000007E-2</v>
      </c>
      <c r="BM31" s="18">
        <v>0.01</v>
      </c>
      <c r="BN31" s="18">
        <v>0.06</v>
      </c>
      <c r="BO31" s="18">
        <v>0</v>
      </c>
      <c r="BP31" s="18">
        <v>0</v>
      </c>
      <c r="BQ31" s="18">
        <v>0.28999999999999998</v>
      </c>
      <c r="BR31" s="18">
        <v>0.02</v>
      </c>
      <c r="BS31" s="18">
        <v>0.04</v>
      </c>
      <c r="BT31" s="18">
        <v>0</v>
      </c>
      <c r="BU31" s="18">
        <v>0</v>
      </c>
      <c r="BV31" s="18">
        <v>0</v>
      </c>
      <c r="BW31" s="18">
        <v>187.1</v>
      </c>
      <c r="BX31" s="18" t="e">
        <f>$D$31/#REF!*100</f>
        <v>#REF!</v>
      </c>
      <c r="BY31" s="18">
        <v>19.350000000000001</v>
      </c>
      <c r="CA31" s="18">
        <v>0</v>
      </c>
      <c r="CB31" s="18">
        <v>0</v>
      </c>
      <c r="CC31" s="18">
        <v>0</v>
      </c>
      <c r="CD31" s="18">
        <v>0</v>
      </c>
      <c r="CE31" s="18">
        <v>0</v>
      </c>
      <c r="CF31" s="18">
        <v>0</v>
      </c>
      <c r="CG31" s="18">
        <v>0</v>
      </c>
      <c r="CH31" s="18">
        <v>0</v>
      </c>
      <c r="CI31" s="18">
        <v>0</v>
      </c>
      <c r="CJ31" s="18">
        <v>9</v>
      </c>
      <c r="CK31" s="18">
        <v>0</v>
      </c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x14ac:dyDescent="0.25">
      <c r="C310" s="8"/>
      <c r="D310" s="8"/>
    </row>
    <row r="311" spans="2:4" x14ac:dyDescent="0.25">
      <c r="C311" s="8"/>
      <c r="D311" s="8"/>
    </row>
    <row r="312" spans="2:4" x14ac:dyDescent="0.25">
      <c r="C312" s="8"/>
      <c r="D312" s="8"/>
    </row>
    <row r="313" spans="2:4" x14ac:dyDescent="0.25">
      <c r="C313" s="8"/>
      <c r="D313" s="8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6" workbookViewId="0">
      <selection activeCell="C19" sqref="C19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77" t="s">
        <v>2</v>
      </c>
      <c r="B3" s="77"/>
      <c r="C3" s="77"/>
      <c r="D3" s="77"/>
    </row>
    <row r="4" spans="1:4" ht="15.75" x14ac:dyDescent="0.25">
      <c r="A4" s="7"/>
      <c r="B4" s="7"/>
      <c r="C4" s="70" t="s">
        <v>137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" customHeight="1" x14ac:dyDescent="0.25">
      <c r="A6" s="1"/>
      <c r="B6" s="2" t="s">
        <v>3</v>
      </c>
      <c r="C6" s="5"/>
      <c r="D6" s="3"/>
    </row>
    <row r="7" spans="1:4" ht="15.75" hidden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78" t="s">
        <v>70</v>
      </c>
      <c r="B9" s="80" t="s">
        <v>87</v>
      </c>
      <c r="C9" s="81" t="s">
        <v>1</v>
      </c>
      <c r="D9" s="75" t="s">
        <v>0</v>
      </c>
    </row>
    <row r="10" spans="1:4" x14ac:dyDescent="0.2">
      <c r="A10" s="79"/>
      <c r="B10" s="81"/>
      <c r="C10" s="81"/>
      <c r="D10" s="76"/>
    </row>
    <row r="11" spans="1:4" ht="30" x14ac:dyDescent="0.25">
      <c r="A11" s="15" t="str">
        <f>"9/4"</f>
        <v>9/4</v>
      </c>
      <c r="B11" s="16" t="s">
        <v>136</v>
      </c>
      <c r="C11" s="71">
        <v>130</v>
      </c>
      <c r="D11" s="17">
        <v>156.73464375</v>
      </c>
    </row>
    <row r="12" spans="1:4" ht="15" x14ac:dyDescent="0.25">
      <c r="A12" s="15" t="str">
        <f>"-"</f>
        <v>-</v>
      </c>
      <c r="B12" s="16" t="s">
        <v>88</v>
      </c>
      <c r="C12" s="17" t="str">
        <f>"5"</f>
        <v>5</v>
      </c>
      <c r="D12" s="17">
        <v>33.03325990954518</v>
      </c>
    </row>
    <row r="13" spans="1:4" ht="15" x14ac:dyDescent="0.25">
      <c r="A13" s="15" t="str">
        <f>"-"</f>
        <v>-</v>
      </c>
      <c r="B13" s="16" t="s">
        <v>89</v>
      </c>
      <c r="C13" s="17" t="str">
        <f>"25"</f>
        <v>25</v>
      </c>
      <c r="D13" s="17">
        <v>104.16594654259902</v>
      </c>
    </row>
    <row r="14" spans="1:4" ht="15" x14ac:dyDescent="0.25">
      <c r="A14" s="15" t="str">
        <f>"29/10"</f>
        <v>29/10</v>
      </c>
      <c r="B14" s="16" t="s">
        <v>90</v>
      </c>
      <c r="C14" s="71">
        <v>150</v>
      </c>
      <c r="D14" s="17">
        <v>41.985696780487807</v>
      </c>
    </row>
    <row r="15" spans="1:4" ht="14.25" x14ac:dyDescent="0.2">
      <c r="A15" s="18"/>
      <c r="B15" s="19" t="s">
        <v>132</v>
      </c>
      <c r="C15" s="20"/>
      <c r="D15" s="20">
        <v>335.92</v>
      </c>
    </row>
    <row r="16" spans="1:4" ht="15" x14ac:dyDescent="0.25">
      <c r="A16" s="15"/>
      <c r="B16" s="68">
        <v>0.41666666666666669</v>
      </c>
      <c r="C16" s="17"/>
      <c r="D16" s="17"/>
    </row>
    <row r="17" spans="1:4" ht="15" x14ac:dyDescent="0.25">
      <c r="A17" s="15" t="str">
        <f>"-"</f>
        <v>-</v>
      </c>
      <c r="B17" s="16" t="s">
        <v>139</v>
      </c>
      <c r="C17" s="71">
        <v>150</v>
      </c>
      <c r="D17" s="17">
        <v>48.68</v>
      </c>
    </row>
    <row r="18" spans="1:4" ht="14.25" x14ac:dyDescent="0.2">
      <c r="A18" s="18"/>
      <c r="B18" s="19" t="s">
        <v>133</v>
      </c>
      <c r="C18" s="20"/>
      <c r="D18" s="20">
        <v>48.68</v>
      </c>
    </row>
    <row r="19" spans="1:4" ht="15" x14ac:dyDescent="0.25">
      <c r="A19" s="15"/>
      <c r="B19" s="21" t="s">
        <v>91</v>
      </c>
      <c r="C19" s="17"/>
      <c r="D19" s="17"/>
    </row>
    <row r="20" spans="1:4" ht="30" x14ac:dyDescent="0.25">
      <c r="A20" s="15" t="str">
        <f>"49/1"</f>
        <v>49/1</v>
      </c>
      <c r="B20" s="16" t="s">
        <v>138</v>
      </c>
      <c r="C20" s="71">
        <v>30</v>
      </c>
      <c r="D20" s="17">
        <v>38.996036029999992</v>
      </c>
    </row>
    <row r="21" spans="1:4" ht="15" x14ac:dyDescent="0.25">
      <c r="A21" s="15" t="str">
        <f>"37/2"</f>
        <v>37/2</v>
      </c>
      <c r="B21" s="16" t="s">
        <v>92</v>
      </c>
      <c r="C21" s="71">
        <v>150</v>
      </c>
      <c r="D21" s="17">
        <v>79.896363080542542</v>
      </c>
    </row>
    <row r="22" spans="1:4" ht="15" x14ac:dyDescent="0.25">
      <c r="A22" s="15" t="str">
        <f>"11/3"</f>
        <v>11/3</v>
      </c>
      <c r="B22" s="16" t="s">
        <v>93</v>
      </c>
      <c r="C22" s="71">
        <v>110</v>
      </c>
      <c r="D22" s="17">
        <v>83.147317933333412</v>
      </c>
    </row>
    <row r="23" spans="1:4" ht="15" x14ac:dyDescent="0.25">
      <c r="A23" s="15" t="str">
        <f>"5/9"</f>
        <v>5/9</v>
      </c>
      <c r="B23" s="16" t="s">
        <v>135</v>
      </c>
      <c r="C23" s="71">
        <v>50</v>
      </c>
      <c r="D23" s="17">
        <v>146.08664699999997</v>
      </c>
    </row>
    <row r="24" spans="1:4" ht="15" x14ac:dyDescent="0.25">
      <c r="A24" s="15" t="str">
        <f>"10/10"</f>
        <v>10/10</v>
      </c>
      <c r="B24" s="16" t="s">
        <v>94</v>
      </c>
      <c r="C24" s="71">
        <v>150</v>
      </c>
      <c r="D24" s="17">
        <v>68.093981999999997</v>
      </c>
    </row>
    <row r="25" spans="1:4" ht="15" x14ac:dyDescent="0.25">
      <c r="A25" s="15" t="str">
        <f>"-"</f>
        <v>-</v>
      </c>
      <c r="B25" s="16" t="s">
        <v>95</v>
      </c>
      <c r="C25" s="71">
        <v>25</v>
      </c>
      <c r="D25" s="17">
        <v>82.517990255489948</v>
      </c>
    </row>
    <row r="26" spans="1:4" ht="15" x14ac:dyDescent="0.25">
      <c r="A26" s="15" t="str">
        <f>"-"</f>
        <v>-</v>
      </c>
      <c r="B26" s="16" t="s">
        <v>96</v>
      </c>
      <c r="C26" s="17" t="str">
        <f>"15"</f>
        <v>15</v>
      </c>
      <c r="D26" s="17">
        <v>67.652558784782173</v>
      </c>
    </row>
    <row r="27" spans="1:4" ht="14.25" x14ac:dyDescent="0.2">
      <c r="A27" s="18"/>
      <c r="B27" s="19" t="s">
        <v>97</v>
      </c>
      <c r="C27" s="20"/>
      <c r="D27" s="20">
        <v>566.39</v>
      </c>
    </row>
    <row r="28" spans="1:4" ht="15" x14ac:dyDescent="0.25">
      <c r="A28" s="15"/>
      <c r="B28" s="21" t="s">
        <v>127</v>
      </c>
      <c r="C28" s="17"/>
      <c r="D28" s="17"/>
    </row>
    <row r="29" spans="1:4" ht="15" x14ac:dyDescent="0.25">
      <c r="A29" s="15" t="str">
        <f>""</f>
        <v/>
      </c>
      <c r="B29" s="16" t="s">
        <v>98</v>
      </c>
      <c r="C29" s="71">
        <v>50</v>
      </c>
      <c r="D29" s="17">
        <v>206.45399999999998</v>
      </c>
    </row>
    <row r="30" spans="1:4" ht="15" x14ac:dyDescent="0.25">
      <c r="A30" s="15" t="str">
        <f>"32/10"</f>
        <v>32/10</v>
      </c>
      <c r="B30" s="16" t="s">
        <v>99</v>
      </c>
      <c r="C30" s="71">
        <v>150</v>
      </c>
      <c r="D30" s="17">
        <v>86.734224000000012</v>
      </c>
    </row>
    <row r="31" spans="1:4" ht="14.25" x14ac:dyDescent="0.2">
      <c r="A31" s="18"/>
      <c r="B31" s="19" t="s">
        <v>134</v>
      </c>
      <c r="C31" s="20"/>
      <c r="D31" s="20">
        <v>293.19</v>
      </c>
    </row>
  </sheetData>
  <mergeCells count="5">
    <mergeCell ref="A3:D3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3" customWidth="1"/>
    <col min="2" max="2" width="11.5703125" style="23" customWidth="1"/>
    <col min="3" max="3" width="8" style="23" customWidth="1"/>
    <col min="4" max="4" width="41.5703125" style="23" customWidth="1"/>
    <col min="5" max="5" width="10.140625" style="67" customWidth="1"/>
    <col min="6" max="6" width="9.140625" style="23"/>
    <col min="7" max="7" width="13.42578125" style="23" customWidth="1"/>
    <col min="8" max="8" width="7.7109375" style="23" customWidth="1"/>
    <col min="9" max="9" width="7.85546875" style="23" customWidth="1"/>
    <col min="10" max="10" width="10.42578125" style="23" customWidth="1"/>
    <col min="11" max="16384" width="9.140625" style="23"/>
  </cols>
  <sheetData>
    <row r="1" spans="1:10" x14ac:dyDescent="0.25">
      <c r="A1" s="23" t="s">
        <v>101</v>
      </c>
      <c r="B1" s="82" t="s">
        <v>84</v>
      </c>
      <c r="C1" s="83"/>
      <c r="D1" s="84"/>
      <c r="E1" s="23" t="s">
        <v>102</v>
      </c>
      <c r="F1" s="24"/>
      <c r="I1" s="23" t="s">
        <v>103</v>
      </c>
      <c r="J1" s="25" t="s">
        <v>100</v>
      </c>
    </row>
    <row r="2" spans="1:10" ht="7.5" customHeight="1" thickBot="1" x14ac:dyDescent="0.3">
      <c r="E2" s="23"/>
    </row>
    <row r="3" spans="1:10" ht="15.75" thickBot="1" x14ac:dyDescent="0.3">
      <c r="A3" s="26" t="s">
        <v>104</v>
      </c>
      <c r="B3" s="27" t="s">
        <v>105</v>
      </c>
      <c r="C3" s="27" t="s">
        <v>106</v>
      </c>
      <c r="D3" s="27" t="s">
        <v>107</v>
      </c>
      <c r="E3" s="27" t="s">
        <v>1</v>
      </c>
      <c r="F3" s="27" t="s">
        <v>108</v>
      </c>
      <c r="G3" s="27" t="s">
        <v>109</v>
      </c>
      <c r="H3" s="27" t="s">
        <v>110</v>
      </c>
      <c r="I3" s="27" t="s">
        <v>111</v>
      </c>
      <c r="J3" s="28" t="s">
        <v>112</v>
      </c>
    </row>
    <row r="4" spans="1:10" x14ac:dyDescent="0.25">
      <c r="A4" s="29" t="s">
        <v>113</v>
      </c>
      <c r="B4" s="30" t="s">
        <v>114</v>
      </c>
      <c r="C4" s="31"/>
      <c r="D4" s="32"/>
      <c r="E4" s="33"/>
      <c r="F4" s="34"/>
      <c r="G4" s="35"/>
      <c r="H4" s="35"/>
      <c r="I4" s="35"/>
      <c r="J4" s="36"/>
    </row>
    <row r="5" spans="1:10" x14ac:dyDescent="0.25">
      <c r="A5" s="37"/>
      <c r="B5" s="38"/>
      <c r="C5" s="38"/>
      <c r="D5" s="39"/>
      <c r="E5" s="24"/>
      <c r="F5" s="40"/>
      <c r="G5" s="41"/>
      <c r="H5" s="41"/>
      <c r="I5" s="41"/>
      <c r="J5" s="42"/>
    </row>
    <row r="6" spans="1:10" x14ac:dyDescent="0.25">
      <c r="A6" s="37"/>
      <c r="B6" s="43" t="s">
        <v>115</v>
      </c>
      <c r="C6" s="38"/>
      <c r="D6" s="39"/>
      <c r="E6" s="24"/>
      <c r="F6" s="40"/>
      <c r="G6" s="41"/>
      <c r="H6" s="41"/>
      <c r="I6" s="41"/>
      <c r="J6" s="42"/>
    </row>
    <row r="7" spans="1:10" x14ac:dyDescent="0.25">
      <c r="A7" s="37"/>
      <c r="B7" s="43" t="s">
        <v>116</v>
      </c>
      <c r="C7" s="38"/>
      <c r="D7" s="39"/>
      <c r="E7" s="24"/>
      <c r="F7" s="40"/>
      <c r="G7" s="41"/>
      <c r="H7" s="41"/>
      <c r="I7" s="41"/>
      <c r="J7" s="42"/>
    </row>
    <row r="8" spans="1:10" x14ac:dyDescent="0.25">
      <c r="A8" s="37"/>
      <c r="B8" s="43" t="s">
        <v>117</v>
      </c>
      <c r="C8" s="38"/>
      <c r="D8" s="39"/>
      <c r="E8" s="24"/>
      <c r="F8" s="40"/>
      <c r="G8" s="41"/>
      <c r="H8" s="41"/>
      <c r="I8" s="41"/>
      <c r="J8" s="42"/>
    </row>
    <row r="9" spans="1:10" x14ac:dyDescent="0.25">
      <c r="A9" s="37"/>
      <c r="B9" s="38"/>
      <c r="C9" s="38"/>
      <c r="D9" s="39"/>
      <c r="E9" s="24"/>
      <c r="F9" s="40"/>
      <c r="G9" s="41"/>
      <c r="H9" s="41"/>
      <c r="I9" s="41"/>
      <c r="J9" s="42"/>
    </row>
    <row r="10" spans="1:10" ht="15.75" thickBot="1" x14ac:dyDescent="0.3">
      <c r="A10" s="44"/>
      <c r="B10" s="45"/>
      <c r="C10" s="45"/>
      <c r="D10" s="46"/>
      <c r="E10" s="47"/>
      <c r="F10" s="48"/>
      <c r="G10" s="49"/>
      <c r="H10" s="49"/>
      <c r="I10" s="49"/>
      <c r="J10" s="50"/>
    </row>
    <row r="11" spans="1:10" x14ac:dyDescent="0.25">
      <c r="A11" s="29" t="s">
        <v>118</v>
      </c>
      <c r="B11" s="51" t="s">
        <v>117</v>
      </c>
      <c r="C11" s="31"/>
      <c r="D11" s="32"/>
      <c r="E11" s="33"/>
      <c r="F11" s="34"/>
      <c r="G11" s="35"/>
      <c r="H11" s="35"/>
      <c r="I11" s="35"/>
      <c r="J11" s="36"/>
    </row>
    <row r="12" spans="1:10" x14ac:dyDescent="0.25">
      <c r="A12" s="37"/>
      <c r="B12" s="38"/>
      <c r="C12" s="38"/>
      <c r="D12" s="39"/>
      <c r="E12" s="24"/>
      <c r="F12" s="40"/>
      <c r="G12" s="41"/>
      <c r="H12" s="41"/>
      <c r="I12" s="41"/>
      <c r="J12" s="42"/>
    </row>
    <row r="13" spans="1:10" ht="15.75" thickBot="1" x14ac:dyDescent="0.3">
      <c r="A13" s="44"/>
      <c r="B13" s="45"/>
      <c r="C13" s="45"/>
      <c r="D13" s="46"/>
      <c r="E13" s="47"/>
      <c r="F13" s="48"/>
      <c r="G13" s="49"/>
      <c r="H13" s="49"/>
      <c r="I13" s="49"/>
      <c r="J13" s="50"/>
    </row>
    <row r="14" spans="1:10" x14ac:dyDescent="0.25">
      <c r="A14" s="37" t="s">
        <v>119</v>
      </c>
      <c r="B14" s="52" t="s">
        <v>120</v>
      </c>
      <c r="C14" s="53"/>
      <c r="D14" s="54"/>
      <c r="E14" s="55"/>
      <c r="F14" s="56"/>
      <c r="G14" s="57"/>
      <c r="H14" s="57"/>
      <c r="I14" s="57"/>
      <c r="J14" s="58"/>
    </row>
    <row r="15" spans="1:10" x14ac:dyDescent="0.25">
      <c r="A15" s="37"/>
      <c r="B15" s="43" t="s">
        <v>121</v>
      </c>
      <c r="C15" s="38"/>
      <c r="D15" s="39"/>
      <c r="E15" s="24"/>
      <c r="F15" s="40"/>
      <c r="G15" s="41"/>
      <c r="H15" s="41"/>
      <c r="I15" s="41"/>
      <c r="J15" s="42"/>
    </row>
    <row r="16" spans="1:10" x14ac:dyDescent="0.25">
      <c r="A16" s="37"/>
      <c r="B16" s="43" t="s">
        <v>122</v>
      </c>
      <c r="C16" s="38"/>
      <c r="D16" s="39"/>
      <c r="E16" s="24"/>
      <c r="F16" s="40"/>
      <c r="G16" s="41"/>
      <c r="H16" s="41"/>
      <c r="I16" s="41"/>
      <c r="J16" s="42"/>
    </row>
    <row r="17" spans="1:10" x14ac:dyDescent="0.25">
      <c r="A17" s="37"/>
      <c r="B17" s="43" t="s">
        <v>123</v>
      </c>
      <c r="C17" s="38"/>
      <c r="D17" s="39"/>
      <c r="E17" s="24"/>
      <c r="F17" s="40"/>
      <c r="G17" s="41"/>
      <c r="H17" s="41"/>
      <c r="I17" s="41"/>
      <c r="J17" s="42"/>
    </row>
    <row r="18" spans="1:10" x14ac:dyDescent="0.25">
      <c r="A18" s="37"/>
      <c r="B18" s="43" t="s">
        <v>124</v>
      </c>
      <c r="C18" s="38"/>
      <c r="D18" s="39"/>
      <c r="E18" s="24"/>
      <c r="F18" s="40"/>
      <c r="G18" s="41"/>
      <c r="H18" s="41"/>
      <c r="I18" s="41"/>
      <c r="J18" s="42"/>
    </row>
    <row r="19" spans="1:10" x14ac:dyDescent="0.25">
      <c r="A19" s="37"/>
      <c r="B19" s="43" t="s">
        <v>125</v>
      </c>
      <c r="C19" s="38"/>
      <c r="D19" s="39"/>
      <c r="E19" s="24"/>
      <c r="F19" s="40"/>
      <c r="G19" s="41"/>
      <c r="H19" s="41"/>
      <c r="I19" s="41"/>
      <c r="J19" s="42"/>
    </row>
    <row r="20" spans="1:10" x14ac:dyDescent="0.25">
      <c r="A20" s="37"/>
      <c r="B20" s="43" t="s">
        <v>126</v>
      </c>
      <c r="C20" s="38"/>
      <c r="D20" s="39"/>
      <c r="E20" s="24"/>
      <c r="F20" s="40"/>
      <c r="G20" s="41"/>
      <c r="H20" s="41"/>
      <c r="I20" s="41"/>
      <c r="J20" s="42"/>
    </row>
    <row r="21" spans="1:10" x14ac:dyDescent="0.25">
      <c r="A21" s="37"/>
      <c r="B21" s="59"/>
      <c r="C21" s="59"/>
      <c r="D21" s="60"/>
      <c r="E21" s="61"/>
      <c r="F21" s="62"/>
      <c r="G21" s="63"/>
      <c r="H21" s="63"/>
      <c r="I21" s="63"/>
      <c r="J21" s="64"/>
    </row>
    <row r="22" spans="1:10" ht="15.75" thickBot="1" x14ac:dyDescent="0.3">
      <c r="A22" s="44"/>
      <c r="B22" s="45"/>
      <c r="C22" s="45"/>
      <c r="D22" s="46"/>
      <c r="E22" s="47"/>
      <c r="F22" s="48"/>
      <c r="G22" s="49"/>
      <c r="H22" s="49"/>
      <c r="I22" s="49"/>
      <c r="J22" s="50"/>
    </row>
    <row r="23" spans="1:10" x14ac:dyDescent="0.25">
      <c r="A23" s="29" t="s">
        <v>127</v>
      </c>
      <c r="B23" s="51" t="s">
        <v>128</v>
      </c>
      <c r="C23" s="31"/>
      <c r="D23" s="32"/>
      <c r="E23" s="33"/>
      <c r="F23" s="34"/>
      <c r="G23" s="35"/>
      <c r="H23" s="35"/>
      <c r="I23" s="35"/>
      <c r="J23" s="36"/>
    </row>
    <row r="24" spans="1:10" x14ac:dyDescent="0.25">
      <c r="A24" s="37"/>
      <c r="B24" s="65" t="s">
        <v>124</v>
      </c>
      <c r="C24" s="38"/>
      <c r="D24" s="39"/>
      <c r="E24" s="24"/>
      <c r="F24" s="40"/>
      <c r="G24" s="41"/>
      <c r="H24" s="41"/>
      <c r="I24" s="41"/>
      <c r="J24" s="42"/>
    </row>
    <row r="25" spans="1:10" x14ac:dyDescent="0.25">
      <c r="A25" s="37"/>
      <c r="B25" s="59"/>
      <c r="C25" s="59"/>
      <c r="D25" s="60"/>
      <c r="E25" s="61"/>
      <c r="F25" s="62"/>
      <c r="G25" s="63"/>
      <c r="H25" s="63"/>
      <c r="I25" s="63"/>
      <c r="J25" s="64"/>
    </row>
    <row r="26" spans="1:10" ht="15.75" thickBot="1" x14ac:dyDescent="0.3">
      <c r="A26" s="44"/>
      <c r="B26" s="45"/>
      <c r="C26" s="45"/>
      <c r="D26" s="46"/>
      <c r="E26" s="47"/>
      <c r="F26" s="48"/>
      <c r="G26" s="49"/>
      <c r="H26" s="49"/>
      <c r="I26" s="49"/>
      <c r="J26" s="50"/>
    </row>
    <row r="27" spans="1:10" x14ac:dyDescent="0.25">
      <c r="A27" s="37" t="s">
        <v>129</v>
      </c>
      <c r="B27" s="30" t="s">
        <v>114</v>
      </c>
      <c r="C27" s="53"/>
      <c r="D27" s="54"/>
      <c r="E27" s="55"/>
      <c r="F27" s="56"/>
      <c r="G27" s="57"/>
      <c r="H27" s="57"/>
      <c r="I27" s="57"/>
      <c r="J27" s="58"/>
    </row>
    <row r="28" spans="1:10" x14ac:dyDescent="0.25">
      <c r="A28" s="37"/>
      <c r="B28" s="43" t="s">
        <v>123</v>
      </c>
      <c r="C28" s="38"/>
      <c r="D28" s="39"/>
      <c r="E28" s="24"/>
      <c r="F28" s="40"/>
      <c r="G28" s="41"/>
      <c r="H28" s="41"/>
      <c r="I28" s="41"/>
      <c r="J28" s="42"/>
    </row>
    <row r="29" spans="1:10" x14ac:dyDescent="0.25">
      <c r="A29" s="37"/>
      <c r="B29" s="43" t="s">
        <v>124</v>
      </c>
      <c r="C29" s="38"/>
      <c r="D29" s="39"/>
      <c r="E29" s="24"/>
      <c r="F29" s="40"/>
      <c r="G29" s="41"/>
      <c r="H29" s="41"/>
      <c r="I29" s="41"/>
      <c r="J29" s="42"/>
    </row>
    <row r="30" spans="1:10" x14ac:dyDescent="0.25">
      <c r="A30" s="37"/>
      <c r="B30" s="43" t="s">
        <v>116</v>
      </c>
      <c r="C30" s="38"/>
      <c r="D30" s="39"/>
      <c r="E30" s="24"/>
      <c r="F30" s="40"/>
      <c r="G30" s="41"/>
      <c r="H30" s="41"/>
      <c r="I30" s="41"/>
      <c r="J30" s="42"/>
    </row>
    <row r="31" spans="1:10" x14ac:dyDescent="0.25">
      <c r="A31" s="37"/>
      <c r="B31" s="59"/>
      <c r="C31" s="59"/>
      <c r="D31" s="60"/>
      <c r="E31" s="61"/>
      <c r="F31" s="62"/>
      <c r="G31" s="63"/>
      <c r="H31" s="63"/>
      <c r="I31" s="63"/>
      <c r="J31" s="64"/>
    </row>
    <row r="32" spans="1:10" ht="15.75" thickBot="1" x14ac:dyDescent="0.3">
      <c r="A32" s="44"/>
      <c r="B32" s="45"/>
      <c r="C32" s="45"/>
      <c r="D32" s="46"/>
      <c r="E32" s="47"/>
      <c r="F32" s="48"/>
      <c r="G32" s="49"/>
      <c r="H32" s="49"/>
      <c r="I32" s="49"/>
      <c r="J32" s="50"/>
    </row>
    <row r="33" spans="1:10" x14ac:dyDescent="0.25">
      <c r="A33" s="29" t="s">
        <v>130</v>
      </c>
      <c r="B33" s="51" t="s">
        <v>131</v>
      </c>
      <c r="C33" s="31"/>
      <c r="D33" s="32"/>
      <c r="E33" s="33"/>
      <c r="F33" s="34"/>
      <c r="G33" s="35"/>
      <c r="H33" s="35"/>
      <c r="I33" s="35"/>
      <c r="J33" s="36"/>
    </row>
    <row r="34" spans="1:10" x14ac:dyDescent="0.25">
      <c r="A34" s="37"/>
      <c r="B34" s="65" t="s">
        <v>128</v>
      </c>
      <c r="C34" s="53"/>
      <c r="D34" s="54"/>
      <c r="E34" s="55"/>
      <c r="F34" s="56"/>
      <c r="G34" s="57"/>
      <c r="H34" s="57"/>
      <c r="I34" s="57"/>
      <c r="J34" s="58"/>
    </row>
    <row r="35" spans="1:10" x14ac:dyDescent="0.25">
      <c r="A35" s="37"/>
      <c r="B35" s="65" t="s">
        <v>124</v>
      </c>
      <c r="C35" s="38"/>
      <c r="D35" s="39"/>
      <c r="E35" s="24"/>
      <c r="F35" s="40"/>
      <c r="G35" s="41"/>
      <c r="H35" s="41"/>
      <c r="I35" s="41"/>
      <c r="J35" s="42"/>
    </row>
    <row r="36" spans="1:10" x14ac:dyDescent="0.25">
      <c r="A36" s="37"/>
      <c r="B36" s="66" t="s">
        <v>117</v>
      </c>
      <c r="C36" s="59"/>
      <c r="D36" s="60"/>
      <c r="E36" s="61"/>
      <c r="F36" s="62"/>
      <c r="G36" s="63"/>
      <c r="H36" s="63"/>
      <c r="I36" s="63"/>
      <c r="J36" s="64"/>
    </row>
    <row r="37" spans="1:10" x14ac:dyDescent="0.25">
      <c r="A37" s="37"/>
      <c r="B37" s="59"/>
      <c r="C37" s="59"/>
      <c r="D37" s="60"/>
      <c r="E37" s="61"/>
      <c r="F37" s="62"/>
      <c r="G37" s="63"/>
      <c r="H37" s="63"/>
      <c r="I37" s="63"/>
      <c r="J37" s="64"/>
    </row>
    <row r="38" spans="1:10" ht="15.75" thickBot="1" x14ac:dyDescent="0.3">
      <c r="A38" s="44"/>
      <c r="B38" s="45"/>
      <c r="C38" s="45"/>
      <c r="D38" s="46"/>
      <c r="E38" s="47"/>
      <c r="F38" s="48"/>
      <c r="G38" s="49"/>
      <c r="H38" s="49"/>
      <c r="I38" s="49"/>
      <c r="J38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45989.486527777779</v>
      </c>
    </row>
    <row r="2" spans="1:2" x14ac:dyDescent="0.2">
      <c r="A2" t="s">
        <v>77</v>
      </c>
      <c r="B2" s="12">
        <v>45988.538055555553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98</v>
      </c>
    </row>
    <row r="6" spans="1:2" x14ac:dyDescent="0.2">
      <c r="B6" s="2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26.12.2025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2025-11-27T08:31:32Z</cp:lastPrinted>
  <dcterms:created xsi:type="dcterms:W3CDTF">2002-09-22T07:35:02Z</dcterms:created>
  <dcterms:modified xsi:type="dcterms:W3CDTF">2025-12-19T07:23:16Z</dcterms:modified>
</cp:coreProperties>
</file>