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26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2" i="1" l="1"/>
  <c r="BX28" i="1"/>
  <c r="BX18" i="1"/>
  <c r="BX15" i="1"/>
  <c r="A31" i="1"/>
  <c r="C31" i="1"/>
  <c r="A30" i="1"/>
  <c r="C30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<sst xmlns="http://schemas.openxmlformats.org/spreadsheetml/2006/main" count="168" uniqueCount="148">
  <si>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</si>
  <si>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</si>
  <si>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</si>
  <si>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</si>
  <si>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</si>
  <si>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</si>
  <si>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</si>
  <si>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</si>
  <si>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</si>
  <si>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</si>
  <si>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</si>
  <si>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</si>
  <si>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</si>
  <si>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</si>
  <si>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</si>
  <si>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</si>
  <si>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</si>
  <si>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</si>
  <si>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</si>
  <si>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</si>
  <si>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</si>
  <si>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</si>
  <si>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</si>
  <si>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</si>
  <si>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</si>
  <si>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</si>
  <si>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</si>
  <si>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</si>
  <si>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</si>
  <si>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</si>
  <si>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</si>
  <si>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</si>
  <si>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</si>
  <si>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</si>
  <si>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</si>
  <si>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</si>
  <si>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</si>
  <si>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</si>
  <si>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</si>
  <si>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</si>
  <si>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</si>
  <si>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</si>
  <si>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</si>
  <si>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</si>
  <si>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</si>
  <si>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</si>
  <si>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</si>
  <si>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</si>
  <si>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</si>
  <si>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</si>
  <si>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</si>
  <si>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</si>
  <si>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</si>
  <si>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</si>
  <si>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</si>
  <si>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</si>
  <si>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</si>
  <si>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</si>
  <si>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</si>
  <si>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</si>
  <si>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</si>
  <si>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</si>
  <si>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</si>
  <si>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</si>
  <si>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</si>
  <si>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</si>
  <si>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</si>
  <si>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</si>
  <si>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</si>
  <si>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</si>
  <si>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</si>
  <si>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</si>
  <si>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</si>
  <si>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</si>
  <si>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</si>
  <si>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</si>
  <si>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</si>
  <si>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</si>
  <si>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</si>
  <si>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</si>
  <si>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</si>
  <si>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</si>
  <si>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</si>
  <si>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</si>
  <si>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</si>
  <si>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</si>
  <si>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</si>
  <si>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пшенная молочная с маслом сливочным</t>
  </si>
  <si>
    <t>Масло сливочное</t>
  </si>
  <si>
    <t>Батон</t>
  </si>
  <si>
    <t>Какао с молоком</t>
  </si>
  <si>
    <t>Итого за 'Завтрак'</t>
  </si>
  <si>
    <t xml:space="preserve">10.00 </t>
  </si>
  <si>
    <t>Снежок</t>
  </si>
  <si>
    <t>Итого за '10.00 '</t>
  </si>
  <si>
    <t>Обед</t>
  </si>
  <si>
    <t>Огурец свежий</t>
  </si>
  <si>
    <t xml:space="preserve">Рис припущенный с овощами </t>
  </si>
  <si>
    <t>Компот из вишни</t>
  </si>
  <si>
    <t>Хлеб пшеничный</t>
  </si>
  <si>
    <t>Хлеб ржаной</t>
  </si>
  <si>
    <t>Итого за 'Обед'</t>
  </si>
  <si>
    <t>Полдник</t>
  </si>
  <si>
    <t>Печенье</t>
  </si>
  <si>
    <t>Кофейный напиток с молоком (вариант 2)</t>
  </si>
  <si>
    <t>Итого за 'Полдник'</t>
  </si>
  <si>
    <t>Итого за день</t>
  </si>
  <si>
    <t>26.02.2024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</si>
  <si>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</si>
  <si>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</si>
  <si>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</si>
  <si>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</si>
  <si>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</si>
  <si>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</si>
  <si>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</si>
  <si>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</si>
  <si>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</si>
  <si>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</si>
  <si>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</si>
  <si>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</si>
  <si>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</si>
  <si>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</si>
  <si>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</si>
  <si>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</si>
  <si>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</si>
  <si>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</si>
  <si>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</si>
  <si>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</si>
  <si>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</si>
  <si>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</si>
  <si>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</si>
  <si>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</si>
  <si>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</si>
  <si>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</si>
  <si>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</si>
  <si>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</si>
  <si>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</si>
  <si>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</si>
  <si>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11/4</t>
  </si>
  <si>
    <t>36/10</t>
  </si>
  <si>
    <t>32/10</t>
  </si>
  <si>
    <t>26.20.2024</t>
  </si>
  <si>
    <t xml:space="preserve">Щи </t>
  </si>
  <si>
    <t>Котлеты из рыбы</t>
  </si>
  <si>
    <t xml:space="preserve">Соус 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</si>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</sst>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3"/>
  <sheetViews>
    <sheetView tabSelected="1" topLeftCell="A4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 t="s">
        <v>141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30" x14ac:dyDescent="0.25">
      <c r="A11" s="22" t="str">
        <f>"11/4"</f>
        <v>11/4</v>
      </c>
      <c r="B11" s="81" t="s">
        <v>87</v>
      </c>
      <c r="C11" s="23" t="str">
        <f>"200"</f>
        <v>200</v>
      </c>
      <c r="D11" s="23">
        <v>188.43533000000002</v>
      </c>
      <c r="E11" s="22">
        <v>4.05</v>
      </c>
      <c r="F11" s="22">
        <v>0.11</v>
      </c>
      <c r="G11" s="22">
        <v>0</v>
      </c>
      <c r="H11" s="22">
        <v>0</v>
      </c>
      <c r="I11" s="22">
        <v>7.61</v>
      </c>
      <c r="J11" s="22">
        <v>18.809999999999999</v>
      </c>
      <c r="K11" s="22">
        <v>1.05</v>
      </c>
      <c r="L11" s="22">
        <v>0</v>
      </c>
      <c r="M11" s="22">
        <v>0</v>
      </c>
      <c r="N11" s="22">
        <v>0.08</v>
      </c>
      <c r="O11" s="22">
        <v>1.49</v>
      </c>
      <c r="P11" s="22">
        <v>255.14</v>
      </c>
      <c r="Q11" s="22">
        <v>361.91</v>
      </c>
      <c r="R11" s="22">
        <v>123.52</v>
      </c>
      <c r="S11" s="22">
        <v>52.85</v>
      </c>
      <c r="T11" s="22">
        <v>152.11000000000001</v>
      </c>
      <c r="U11" s="22">
        <v>1.24</v>
      </c>
      <c r="V11" s="22">
        <v>21.6</v>
      </c>
      <c r="W11" s="22">
        <v>93.92</v>
      </c>
      <c r="X11" s="22">
        <v>56.02</v>
      </c>
      <c r="Y11" s="22">
        <v>0.41</v>
      </c>
      <c r="Z11" s="22">
        <v>0.14000000000000001</v>
      </c>
      <c r="AA11" s="22">
        <v>0.13</v>
      </c>
      <c r="AB11" s="22">
        <v>0.76</v>
      </c>
      <c r="AC11" s="22">
        <v>2.56</v>
      </c>
      <c r="AD11" s="22">
        <v>5.7</v>
      </c>
      <c r="AE11" s="22">
        <v>0</v>
      </c>
      <c r="AF11" s="22">
        <v>124.55</v>
      </c>
      <c r="AG11" s="22">
        <v>123</v>
      </c>
      <c r="AH11" s="22">
        <v>682.48</v>
      </c>
      <c r="AI11" s="22">
        <v>266.44</v>
      </c>
      <c r="AJ11" s="22">
        <v>153.76</v>
      </c>
      <c r="AK11" s="22">
        <v>261.64999999999998</v>
      </c>
      <c r="AL11" s="22">
        <v>90.16</v>
      </c>
      <c r="AM11" s="22">
        <v>296.16000000000003</v>
      </c>
      <c r="AN11" s="22">
        <v>345.73</v>
      </c>
      <c r="AO11" s="22">
        <v>195.24</v>
      </c>
      <c r="AP11" s="22">
        <v>257.76</v>
      </c>
      <c r="AQ11" s="22">
        <v>88.13</v>
      </c>
      <c r="AR11" s="22">
        <v>95.5</v>
      </c>
      <c r="AS11" s="22">
        <v>748.9</v>
      </c>
      <c r="AT11" s="22">
        <v>0</v>
      </c>
      <c r="AU11" s="22">
        <v>328.62</v>
      </c>
      <c r="AV11" s="22">
        <v>271</v>
      </c>
      <c r="AW11" s="22">
        <v>271.94</v>
      </c>
      <c r="AX11" s="22">
        <v>86.57</v>
      </c>
      <c r="AY11" s="22">
        <v>0.15</v>
      </c>
      <c r="AZ11" s="22">
        <v>7.0000000000000007E-2</v>
      </c>
      <c r="BA11" s="22">
        <v>0.04</v>
      </c>
      <c r="BB11" s="22">
        <v>0.09</v>
      </c>
      <c r="BC11" s="22">
        <v>0.1</v>
      </c>
      <c r="BD11" s="22">
        <v>0.35</v>
      </c>
      <c r="BE11" s="22">
        <v>0.01</v>
      </c>
      <c r="BF11" s="22">
        <v>1.07</v>
      </c>
      <c r="BG11" s="22">
        <v>0.01</v>
      </c>
      <c r="BH11" s="22">
        <v>0.32</v>
      </c>
      <c r="BI11" s="22">
        <v>0.01</v>
      </c>
      <c r="BJ11" s="22">
        <v>0</v>
      </c>
      <c r="BK11" s="22">
        <v>0</v>
      </c>
      <c r="BL11" s="22">
        <v>7.0000000000000007E-2</v>
      </c>
      <c r="BM11" s="22">
        <v>0.11</v>
      </c>
      <c r="BN11" s="22">
        <v>0.96</v>
      </c>
      <c r="BO11" s="22">
        <v>0</v>
      </c>
      <c r="BP11" s="22">
        <v>0</v>
      </c>
      <c r="BQ11" s="22">
        <v>0.64</v>
      </c>
      <c r="BR11" s="22">
        <v>0.06</v>
      </c>
      <c r="BS11" s="22">
        <v>0.02</v>
      </c>
      <c r="BT11" s="22">
        <v>0</v>
      </c>
      <c r="BU11" s="22">
        <v>0</v>
      </c>
      <c r="BV11" s="22">
        <v>0</v>
      </c>
      <c r="BW11" s="22">
        <v>164.46</v>
      </c>
      <c r="BY11" s="22">
        <v>37.25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4</v>
      </c>
      <c r="CK11" s="22">
        <v>0.5</v>
      </c>
    </row>
    <row r="12" spans="1:89" s="22" customFormat="1" ht="15" x14ac:dyDescent="0.25">
      <c r="A12" s="22" t="str">
        <f>"-"</f>
        <v>-</v>
      </c>
      <c r="B12" s="81" t="s">
        <v>88</v>
      </c>
      <c r="C12" s="23" t="str">
        <f>"5"</f>
        <v>5</v>
      </c>
      <c r="D12" s="23">
        <v>33.031999999999996</v>
      </c>
      <c r="E12" s="22">
        <v>2.36</v>
      </c>
      <c r="F12" s="22">
        <v>0.11</v>
      </c>
      <c r="G12" s="22">
        <v>0</v>
      </c>
      <c r="H12" s="22">
        <v>0</v>
      </c>
      <c r="I12" s="22">
        <v>7.0000000000000007E-2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7.0000000000000007E-2</v>
      </c>
      <c r="P12" s="22">
        <v>0.75</v>
      </c>
      <c r="Q12" s="22">
        <v>1.5</v>
      </c>
      <c r="R12" s="22">
        <v>1.2</v>
      </c>
      <c r="S12" s="22">
        <v>0</v>
      </c>
      <c r="T12" s="22">
        <v>1.5</v>
      </c>
      <c r="U12" s="22">
        <v>0.01</v>
      </c>
      <c r="V12" s="22">
        <v>20</v>
      </c>
      <c r="W12" s="22">
        <v>15</v>
      </c>
      <c r="X12" s="22">
        <v>22.5</v>
      </c>
      <c r="Y12" s="22">
        <v>0.05</v>
      </c>
      <c r="Z12" s="22">
        <v>0</v>
      </c>
      <c r="AA12" s="22">
        <v>0.01</v>
      </c>
      <c r="AB12" s="22">
        <v>0.01</v>
      </c>
      <c r="AC12" s="22">
        <v>0.01</v>
      </c>
      <c r="AD12" s="22">
        <v>0</v>
      </c>
      <c r="AE12" s="22">
        <v>0</v>
      </c>
      <c r="AF12" s="22">
        <v>2.1</v>
      </c>
      <c r="AG12" s="22">
        <v>2.0499999999999998</v>
      </c>
      <c r="AH12" s="22">
        <v>3.8</v>
      </c>
      <c r="AI12" s="22">
        <v>2.25</v>
      </c>
      <c r="AJ12" s="22">
        <v>0.85</v>
      </c>
      <c r="AK12" s="22">
        <v>2.35</v>
      </c>
      <c r="AL12" s="22">
        <v>2.15</v>
      </c>
      <c r="AM12" s="22">
        <v>2.1</v>
      </c>
      <c r="AN12" s="22">
        <v>1.8</v>
      </c>
      <c r="AO12" s="22">
        <v>1.3</v>
      </c>
      <c r="AP12" s="22">
        <v>2.85</v>
      </c>
      <c r="AQ12" s="22">
        <v>1.75</v>
      </c>
      <c r="AR12" s="22">
        <v>1.2</v>
      </c>
      <c r="AS12" s="22">
        <v>7.1</v>
      </c>
      <c r="AT12" s="22">
        <v>0</v>
      </c>
      <c r="AU12" s="22">
        <v>2.4</v>
      </c>
      <c r="AV12" s="22">
        <v>2.7</v>
      </c>
      <c r="AW12" s="22">
        <v>2.1</v>
      </c>
      <c r="AX12" s="22">
        <v>0.5</v>
      </c>
      <c r="AY12" s="22">
        <v>0.13</v>
      </c>
      <c r="AZ12" s="22">
        <v>0.06</v>
      </c>
      <c r="BA12" s="22">
        <v>0.03</v>
      </c>
      <c r="BB12" s="22">
        <v>0.08</v>
      </c>
      <c r="BC12" s="22">
        <v>0.09</v>
      </c>
      <c r="BD12" s="22">
        <v>0.4</v>
      </c>
      <c r="BE12" s="22">
        <v>0</v>
      </c>
      <c r="BF12" s="22">
        <v>1.1000000000000001</v>
      </c>
      <c r="BG12" s="22">
        <v>0</v>
      </c>
      <c r="BH12" s="22">
        <v>0.34</v>
      </c>
      <c r="BI12" s="22">
        <v>0</v>
      </c>
      <c r="BJ12" s="22">
        <v>0</v>
      </c>
      <c r="BK12" s="22">
        <v>0</v>
      </c>
      <c r="BL12" s="22">
        <v>0.08</v>
      </c>
      <c r="BM12" s="22">
        <v>0.12</v>
      </c>
      <c r="BN12" s="22">
        <v>0.9</v>
      </c>
      <c r="BO12" s="22">
        <v>0</v>
      </c>
      <c r="BP12" s="22">
        <v>0</v>
      </c>
      <c r="BQ12" s="22">
        <v>0.05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1.25</v>
      </c>
      <c r="BY12" s="22">
        <v>22.5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"25"</f>
        <v>25</v>
      </c>
      <c r="D13" s="23">
        <v>67.379999999999981</v>
      </c>
      <c r="E13" s="22">
        <v>0.13</v>
      </c>
      <c r="F13" s="22">
        <v>0</v>
      </c>
      <c r="G13" s="22">
        <v>0</v>
      </c>
      <c r="H13" s="22">
        <v>0</v>
      </c>
      <c r="I13" s="22">
        <v>0.83</v>
      </c>
      <c r="J13" s="22">
        <v>11.7</v>
      </c>
      <c r="K13" s="22">
        <v>0.8</v>
      </c>
      <c r="L13" s="22">
        <v>0</v>
      </c>
      <c r="M13" s="22">
        <v>0</v>
      </c>
      <c r="N13" s="22">
        <v>0.08</v>
      </c>
      <c r="O13" s="22">
        <v>0.4</v>
      </c>
      <c r="P13" s="22">
        <v>107.25</v>
      </c>
      <c r="Q13" s="22">
        <v>32.75</v>
      </c>
      <c r="R13" s="22">
        <v>5.5</v>
      </c>
      <c r="S13" s="22">
        <v>8.25</v>
      </c>
      <c r="T13" s="22">
        <v>21.25</v>
      </c>
      <c r="U13" s="22">
        <v>0.5</v>
      </c>
      <c r="V13" s="22">
        <v>0</v>
      </c>
      <c r="W13" s="22">
        <v>0</v>
      </c>
      <c r="X13" s="22">
        <v>0</v>
      </c>
      <c r="Y13" s="22">
        <v>0.43</v>
      </c>
      <c r="Z13" s="22">
        <v>0.04</v>
      </c>
      <c r="AA13" s="22">
        <v>0.01</v>
      </c>
      <c r="AB13" s="22">
        <v>0.4</v>
      </c>
      <c r="AC13" s="22">
        <v>0.75</v>
      </c>
      <c r="AD13" s="22">
        <v>0</v>
      </c>
      <c r="AE13" s="22">
        <v>0</v>
      </c>
      <c r="AF13" s="22">
        <v>0</v>
      </c>
      <c r="AG13" s="22">
        <v>0</v>
      </c>
      <c r="AH13" s="22">
        <v>147.75</v>
      </c>
      <c r="AI13" s="22">
        <v>49.75</v>
      </c>
      <c r="AJ13" s="22">
        <v>29.25</v>
      </c>
      <c r="AK13" s="22">
        <v>58.5</v>
      </c>
      <c r="AL13" s="22">
        <v>22</v>
      </c>
      <c r="AM13" s="22">
        <v>105</v>
      </c>
      <c r="AN13" s="22">
        <v>65.25</v>
      </c>
      <c r="AO13" s="22">
        <v>90.75</v>
      </c>
      <c r="AP13" s="22">
        <v>75.25</v>
      </c>
      <c r="AQ13" s="22">
        <v>40.25</v>
      </c>
      <c r="AR13" s="22">
        <v>70</v>
      </c>
      <c r="AS13" s="22">
        <v>581.25</v>
      </c>
      <c r="AT13" s="22">
        <v>0</v>
      </c>
      <c r="AU13" s="22">
        <v>189.25</v>
      </c>
      <c r="AV13" s="22">
        <v>82.75</v>
      </c>
      <c r="AW13" s="22">
        <v>55.5</v>
      </c>
      <c r="AX13" s="22">
        <v>43.25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0.01</v>
      </c>
      <c r="BE13" s="22">
        <v>0</v>
      </c>
      <c r="BF13" s="22">
        <v>0.08</v>
      </c>
      <c r="BG13" s="22">
        <v>0</v>
      </c>
      <c r="BH13" s="22">
        <v>0.04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0.28999999999999998</v>
      </c>
      <c r="BO13" s="22">
        <v>0</v>
      </c>
      <c r="BP13" s="22">
        <v>0</v>
      </c>
      <c r="BQ13" s="22">
        <v>0.22</v>
      </c>
      <c r="BR13" s="22">
        <v>0.01</v>
      </c>
      <c r="BS13" s="22">
        <v>0</v>
      </c>
      <c r="BT13" s="22">
        <v>0</v>
      </c>
      <c r="BU13" s="22">
        <v>0</v>
      </c>
      <c r="BV13" s="22">
        <v>0</v>
      </c>
      <c r="BW13" s="22">
        <v>8.5299999999999994</v>
      </c>
      <c r="BY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"36/10"</f>
        <v>36/10</v>
      </c>
      <c r="B14" s="81" t="s">
        <v>90</v>
      </c>
      <c r="C14" s="23" t="str">
        <f>"200"</f>
        <v>200</v>
      </c>
      <c r="D14" s="23">
        <v>79.549904000000012</v>
      </c>
      <c r="E14" s="22">
        <v>2.36</v>
      </c>
      <c r="F14" s="22">
        <v>0</v>
      </c>
      <c r="G14" s="22">
        <v>0</v>
      </c>
      <c r="H14" s="22">
        <v>0</v>
      </c>
      <c r="I14" s="22">
        <v>7.98</v>
      </c>
      <c r="J14" s="22">
        <v>0.3</v>
      </c>
      <c r="K14" s="22">
        <v>1.28</v>
      </c>
      <c r="L14" s="22">
        <v>0</v>
      </c>
      <c r="M14" s="22">
        <v>0</v>
      </c>
      <c r="N14" s="22">
        <v>0.26</v>
      </c>
      <c r="O14" s="22">
        <v>0.96</v>
      </c>
      <c r="P14" s="22">
        <v>50.56</v>
      </c>
      <c r="Q14" s="22">
        <v>181.7</v>
      </c>
      <c r="R14" s="22">
        <v>110.21</v>
      </c>
      <c r="S14" s="22">
        <v>26.97</v>
      </c>
      <c r="T14" s="22">
        <v>101.09</v>
      </c>
      <c r="U14" s="22">
        <v>0.86</v>
      </c>
      <c r="V14" s="22">
        <v>12</v>
      </c>
      <c r="W14" s="22">
        <v>8.64</v>
      </c>
      <c r="X14" s="22">
        <v>22.12</v>
      </c>
      <c r="Y14" s="22">
        <v>0.01</v>
      </c>
      <c r="Z14" s="22">
        <v>0.03</v>
      </c>
      <c r="AA14" s="22">
        <v>0.13</v>
      </c>
      <c r="AB14" s="22">
        <v>0.14000000000000001</v>
      </c>
      <c r="AC14" s="22">
        <v>1.07</v>
      </c>
      <c r="AD14" s="22">
        <v>0.52</v>
      </c>
      <c r="AE14" s="22">
        <v>0</v>
      </c>
      <c r="AF14" s="22">
        <v>153.22</v>
      </c>
      <c r="AG14" s="22">
        <v>151.34</v>
      </c>
      <c r="AH14" s="22">
        <v>262.11</v>
      </c>
      <c r="AI14" s="22">
        <v>212.44</v>
      </c>
      <c r="AJ14" s="22">
        <v>70.95</v>
      </c>
      <c r="AK14" s="22">
        <v>124.83</v>
      </c>
      <c r="AL14" s="22">
        <v>40.950000000000003</v>
      </c>
      <c r="AM14" s="22">
        <v>139.68</v>
      </c>
      <c r="AN14" s="22">
        <v>1.28</v>
      </c>
      <c r="AO14" s="22">
        <v>2.86</v>
      </c>
      <c r="AP14" s="22">
        <v>2.71</v>
      </c>
      <c r="AQ14" s="22">
        <v>0.79</v>
      </c>
      <c r="AR14" s="22">
        <v>1.02</v>
      </c>
      <c r="AS14" s="22">
        <v>9.02</v>
      </c>
      <c r="AT14" s="22">
        <v>2.2599999999999998</v>
      </c>
      <c r="AU14" s="22">
        <v>0.98</v>
      </c>
      <c r="AV14" s="22">
        <v>0.98</v>
      </c>
      <c r="AW14" s="22">
        <v>174.35</v>
      </c>
      <c r="AX14" s="22">
        <v>25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0.01</v>
      </c>
      <c r="BO14" s="22">
        <v>0</v>
      </c>
      <c r="BP14" s="22">
        <v>0</v>
      </c>
      <c r="BQ14" s="22">
        <v>0.03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198.6</v>
      </c>
      <c r="BY14" s="22">
        <v>13.44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4</v>
      </c>
      <c r="CK14" s="22">
        <v>0</v>
      </c>
    </row>
    <row r="15" spans="1:89" s="27" customFormat="1" ht="14.25" x14ac:dyDescent="0.2">
      <c r="B15" s="82" t="s">
        <v>91</v>
      </c>
      <c r="C15" s="28"/>
      <c r="D15" s="28">
        <v>368.4</v>
      </c>
      <c r="E15" s="27">
        <v>8.89</v>
      </c>
      <c r="F15" s="27">
        <v>0.22</v>
      </c>
      <c r="G15" s="27">
        <v>0</v>
      </c>
      <c r="H15" s="27">
        <v>0</v>
      </c>
      <c r="I15" s="27">
        <v>16.48</v>
      </c>
      <c r="J15" s="27">
        <v>30.81</v>
      </c>
      <c r="K15" s="27">
        <v>3.13</v>
      </c>
      <c r="L15" s="27">
        <v>0</v>
      </c>
      <c r="M15" s="27">
        <v>0</v>
      </c>
      <c r="N15" s="27">
        <v>0.41</v>
      </c>
      <c r="O15" s="27">
        <v>2.91</v>
      </c>
      <c r="P15" s="27">
        <v>413.7</v>
      </c>
      <c r="Q15" s="27">
        <v>577.87</v>
      </c>
      <c r="R15" s="27">
        <v>240.43</v>
      </c>
      <c r="S15" s="27">
        <v>88.07</v>
      </c>
      <c r="T15" s="27">
        <v>275.95</v>
      </c>
      <c r="U15" s="27">
        <v>2.61</v>
      </c>
      <c r="V15" s="27">
        <v>53.6</v>
      </c>
      <c r="W15" s="27">
        <v>117.56</v>
      </c>
      <c r="X15" s="27">
        <v>100.64</v>
      </c>
      <c r="Y15" s="27">
        <v>0.9</v>
      </c>
      <c r="Z15" s="27">
        <v>0.21</v>
      </c>
      <c r="AA15" s="27">
        <v>0.28000000000000003</v>
      </c>
      <c r="AB15" s="27">
        <v>1.3</v>
      </c>
      <c r="AC15" s="27">
        <v>4.3899999999999997</v>
      </c>
      <c r="AD15" s="27">
        <v>6.22</v>
      </c>
      <c r="AE15" s="27">
        <v>0</v>
      </c>
      <c r="AF15" s="27">
        <v>279.87</v>
      </c>
      <c r="AG15" s="27">
        <v>276.39</v>
      </c>
      <c r="AH15" s="27">
        <v>1096.1400000000001</v>
      </c>
      <c r="AI15" s="27">
        <v>530.88</v>
      </c>
      <c r="AJ15" s="27">
        <v>254.81</v>
      </c>
      <c r="AK15" s="27">
        <v>447.33</v>
      </c>
      <c r="AL15" s="27">
        <v>155.25</v>
      </c>
      <c r="AM15" s="27">
        <v>542.94000000000005</v>
      </c>
      <c r="AN15" s="27">
        <v>414.06</v>
      </c>
      <c r="AO15" s="27">
        <v>290.14999999999998</v>
      </c>
      <c r="AP15" s="27">
        <v>338.56</v>
      </c>
      <c r="AQ15" s="27">
        <v>130.91</v>
      </c>
      <c r="AR15" s="27">
        <v>167.72</v>
      </c>
      <c r="AS15" s="27">
        <v>1346.27</v>
      </c>
      <c r="AT15" s="27">
        <v>2.2599999999999998</v>
      </c>
      <c r="AU15" s="27">
        <v>521.25</v>
      </c>
      <c r="AV15" s="27">
        <v>357.43</v>
      </c>
      <c r="AW15" s="27">
        <v>503.89</v>
      </c>
      <c r="AX15" s="27">
        <v>155.33000000000001</v>
      </c>
      <c r="AY15" s="27">
        <v>0.28000000000000003</v>
      </c>
      <c r="AZ15" s="27">
        <v>0.14000000000000001</v>
      </c>
      <c r="BA15" s="27">
        <v>7.0000000000000007E-2</v>
      </c>
      <c r="BB15" s="27">
        <v>0.17</v>
      </c>
      <c r="BC15" s="27">
        <v>0.19</v>
      </c>
      <c r="BD15" s="27">
        <v>0.75</v>
      </c>
      <c r="BE15" s="27">
        <v>0.01</v>
      </c>
      <c r="BF15" s="27">
        <v>2.2599999999999998</v>
      </c>
      <c r="BG15" s="27">
        <v>0.01</v>
      </c>
      <c r="BH15" s="27">
        <v>0.7</v>
      </c>
      <c r="BI15" s="27">
        <v>0.01</v>
      </c>
      <c r="BJ15" s="27">
        <v>0</v>
      </c>
      <c r="BK15" s="27">
        <v>0</v>
      </c>
      <c r="BL15" s="27">
        <v>0.14000000000000001</v>
      </c>
      <c r="BM15" s="27">
        <v>0.23</v>
      </c>
      <c r="BN15" s="27">
        <v>2.16</v>
      </c>
      <c r="BO15" s="27">
        <v>0</v>
      </c>
      <c r="BP15" s="27">
        <v>0</v>
      </c>
      <c r="BQ15" s="27">
        <v>0.94</v>
      </c>
      <c r="BR15" s="27">
        <v>0.06</v>
      </c>
      <c r="BS15" s="27">
        <v>0.02</v>
      </c>
      <c r="BT15" s="27">
        <v>0</v>
      </c>
      <c r="BU15" s="27">
        <v>0</v>
      </c>
      <c r="BV15" s="27">
        <v>0</v>
      </c>
      <c r="BW15" s="27">
        <v>372.83</v>
      </c>
      <c r="BX15" s="27" t="e">
        <f>$D$15/#REF!*100</f>
        <v>#REF!</v>
      </c>
      <c r="BY15" s="27">
        <v>73.19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>
        <v>8</v>
      </c>
      <c r="CK15" s="27">
        <v>0.5</v>
      </c>
    </row>
    <row r="16" spans="1:89" s="22" customFormat="1" ht="15" x14ac:dyDescent="0.25">
      <c r="B16" s="83" t="s">
        <v>92</v>
      </c>
      <c r="C16" s="23"/>
      <c r="D16" s="23"/>
    </row>
    <row r="17" spans="1:89" s="22" customFormat="1" ht="15" x14ac:dyDescent="0.25">
      <c r="A17" s="22" t="str">
        <f>"-"</f>
        <v>-</v>
      </c>
      <c r="B17" s="81" t="s">
        <v>93</v>
      </c>
      <c r="C17" s="23" t="str">
        <f>"200"</f>
        <v>200</v>
      </c>
      <c r="D17" s="23">
        <v>60.4</v>
      </c>
      <c r="E17" s="22">
        <v>0</v>
      </c>
      <c r="F17" s="22">
        <v>0</v>
      </c>
      <c r="G17" s="22">
        <v>0</v>
      </c>
      <c r="H17" s="22">
        <v>0</v>
      </c>
      <c r="I17" s="22">
        <v>8</v>
      </c>
      <c r="J17" s="22">
        <v>0</v>
      </c>
      <c r="K17" s="22">
        <v>0</v>
      </c>
      <c r="L17" s="22">
        <v>0</v>
      </c>
      <c r="M17" s="22">
        <v>0</v>
      </c>
      <c r="N17" s="22">
        <v>1.7</v>
      </c>
      <c r="O17" s="22">
        <v>1.4</v>
      </c>
      <c r="P17" s="22">
        <v>104</v>
      </c>
      <c r="Q17" s="22">
        <v>304</v>
      </c>
      <c r="R17" s="22">
        <v>252</v>
      </c>
      <c r="S17" s="22">
        <v>30</v>
      </c>
      <c r="T17" s="22">
        <v>190</v>
      </c>
      <c r="U17" s="22">
        <v>0.2</v>
      </c>
      <c r="V17" s="22">
        <v>0</v>
      </c>
      <c r="W17" s="22">
        <v>0</v>
      </c>
      <c r="X17" s="22">
        <v>0</v>
      </c>
      <c r="Y17" s="22">
        <v>0</v>
      </c>
      <c r="Z17" s="22">
        <v>0.08</v>
      </c>
      <c r="AA17" s="22">
        <v>0.34</v>
      </c>
      <c r="AB17" s="22">
        <v>0.2</v>
      </c>
      <c r="AC17" s="22">
        <v>1.8</v>
      </c>
      <c r="AD17" s="22">
        <v>1.4</v>
      </c>
      <c r="AE17" s="22">
        <v>0</v>
      </c>
      <c r="AF17" s="22">
        <v>0</v>
      </c>
      <c r="AG17" s="22">
        <v>0</v>
      </c>
      <c r="AH17" s="22">
        <v>554</v>
      </c>
      <c r="AI17" s="22">
        <v>480</v>
      </c>
      <c r="AJ17" s="22">
        <v>142</v>
      </c>
      <c r="AK17" s="22">
        <v>220</v>
      </c>
      <c r="AL17" s="22">
        <v>86</v>
      </c>
      <c r="AM17" s="22">
        <v>282</v>
      </c>
      <c r="AN17" s="22">
        <v>212</v>
      </c>
      <c r="AO17" s="22">
        <v>210</v>
      </c>
      <c r="AP17" s="22">
        <v>432</v>
      </c>
      <c r="AQ17" s="22">
        <v>156</v>
      </c>
      <c r="AR17" s="22">
        <v>92</v>
      </c>
      <c r="AS17" s="22">
        <v>1012</v>
      </c>
      <c r="AT17" s="22">
        <v>0</v>
      </c>
      <c r="AU17" s="22">
        <v>544</v>
      </c>
      <c r="AV17" s="22">
        <v>370</v>
      </c>
      <c r="AW17" s="22">
        <v>310</v>
      </c>
      <c r="AX17" s="22">
        <v>40</v>
      </c>
      <c r="AY17" s="22">
        <v>0.2</v>
      </c>
      <c r="AZ17" s="22">
        <v>0.14000000000000001</v>
      </c>
      <c r="BA17" s="22">
        <v>0.08</v>
      </c>
      <c r="BB17" s="22">
        <v>0.16</v>
      </c>
      <c r="BC17" s="22">
        <v>0.18</v>
      </c>
      <c r="BD17" s="22">
        <v>0.9</v>
      </c>
      <c r="BE17" s="22">
        <v>0.06</v>
      </c>
      <c r="BF17" s="22">
        <v>1.1200000000000001</v>
      </c>
      <c r="BG17" s="22">
        <v>0.04</v>
      </c>
      <c r="BH17" s="22">
        <v>0.62</v>
      </c>
      <c r="BI17" s="22">
        <v>0.08</v>
      </c>
      <c r="BJ17" s="22">
        <v>0</v>
      </c>
      <c r="BK17" s="22">
        <v>0</v>
      </c>
      <c r="BL17" s="22">
        <v>0.08</v>
      </c>
      <c r="BM17" s="22">
        <v>0.16</v>
      </c>
      <c r="BN17" s="22">
        <v>1.38</v>
      </c>
      <c r="BO17" s="22">
        <v>0.02</v>
      </c>
      <c r="BP17" s="22">
        <v>0</v>
      </c>
      <c r="BQ17" s="22">
        <v>0.04</v>
      </c>
      <c r="BR17" s="22">
        <v>0.06</v>
      </c>
      <c r="BS17" s="22">
        <v>0.16</v>
      </c>
      <c r="BT17" s="22">
        <v>0</v>
      </c>
      <c r="BU17" s="22">
        <v>0</v>
      </c>
      <c r="BV17" s="22">
        <v>0</v>
      </c>
      <c r="BW17" s="22">
        <v>182.8</v>
      </c>
      <c r="BY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</row>
    <row r="18" spans="1:89" s="27" customFormat="1" ht="14.25" x14ac:dyDescent="0.2">
      <c r="B18" s="82" t="s">
        <v>94</v>
      </c>
      <c r="C18" s="28"/>
      <c r="D18" s="28">
        <v>60.4</v>
      </c>
      <c r="E18" s="27">
        <v>0</v>
      </c>
      <c r="F18" s="27">
        <v>0</v>
      </c>
      <c r="G18" s="27">
        <v>0</v>
      </c>
      <c r="H18" s="27">
        <v>0</v>
      </c>
      <c r="I18" s="27">
        <v>8</v>
      </c>
      <c r="J18" s="27">
        <v>0</v>
      </c>
      <c r="K18" s="27">
        <v>0</v>
      </c>
      <c r="L18" s="27">
        <v>0</v>
      </c>
      <c r="M18" s="27">
        <v>0</v>
      </c>
      <c r="N18" s="27">
        <v>1.7</v>
      </c>
      <c r="O18" s="27">
        <v>1.4</v>
      </c>
      <c r="P18" s="27">
        <v>104</v>
      </c>
      <c r="Q18" s="27">
        <v>304</v>
      </c>
      <c r="R18" s="27">
        <v>252</v>
      </c>
      <c r="S18" s="27">
        <v>30</v>
      </c>
      <c r="T18" s="27">
        <v>190</v>
      </c>
      <c r="U18" s="27">
        <v>0.2</v>
      </c>
      <c r="V18" s="27">
        <v>0</v>
      </c>
      <c r="W18" s="27">
        <v>0</v>
      </c>
      <c r="X18" s="27">
        <v>0</v>
      </c>
      <c r="Y18" s="27">
        <v>0</v>
      </c>
      <c r="Z18" s="27">
        <v>0.08</v>
      </c>
      <c r="AA18" s="27">
        <v>0.34</v>
      </c>
      <c r="AB18" s="27">
        <v>0.2</v>
      </c>
      <c r="AC18" s="27">
        <v>1.8</v>
      </c>
      <c r="AD18" s="27">
        <v>1.4</v>
      </c>
      <c r="AE18" s="27">
        <v>0</v>
      </c>
      <c r="AF18" s="27">
        <v>0</v>
      </c>
      <c r="AG18" s="27">
        <v>0</v>
      </c>
      <c r="AH18" s="27">
        <v>554</v>
      </c>
      <c r="AI18" s="27">
        <v>480</v>
      </c>
      <c r="AJ18" s="27">
        <v>142</v>
      </c>
      <c r="AK18" s="27">
        <v>220</v>
      </c>
      <c r="AL18" s="27">
        <v>86</v>
      </c>
      <c r="AM18" s="27">
        <v>282</v>
      </c>
      <c r="AN18" s="27">
        <v>212</v>
      </c>
      <c r="AO18" s="27">
        <v>210</v>
      </c>
      <c r="AP18" s="27">
        <v>432</v>
      </c>
      <c r="AQ18" s="27">
        <v>156</v>
      </c>
      <c r="AR18" s="27">
        <v>92</v>
      </c>
      <c r="AS18" s="27">
        <v>1012</v>
      </c>
      <c r="AT18" s="27">
        <v>0</v>
      </c>
      <c r="AU18" s="27">
        <v>544</v>
      </c>
      <c r="AV18" s="27">
        <v>370</v>
      </c>
      <c r="AW18" s="27">
        <v>310</v>
      </c>
      <c r="AX18" s="27">
        <v>40</v>
      </c>
      <c r="AY18" s="27">
        <v>0.2</v>
      </c>
      <c r="AZ18" s="27">
        <v>0.14000000000000001</v>
      </c>
      <c r="BA18" s="27">
        <v>0.08</v>
      </c>
      <c r="BB18" s="27">
        <v>0.16</v>
      </c>
      <c r="BC18" s="27">
        <v>0.18</v>
      </c>
      <c r="BD18" s="27">
        <v>0.9</v>
      </c>
      <c r="BE18" s="27">
        <v>0.06</v>
      </c>
      <c r="BF18" s="27">
        <v>1.1200000000000001</v>
      </c>
      <c r="BG18" s="27">
        <v>0.04</v>
      </c>
      <c r="BH18" s="27">
        <v>0.62</v>
      </c>
      <c r="BI18" s="27">
        <v>0.08</v>
      </c>
      <c r="BJ18" s="27">
        <v>0</v>
      </c>
      <c r="BK18" s="27">
        <v>0</v>
      </c>
      <c r="BL18" s="27">
        <v>0.08</v>
      </c>
      <c r="BM18" s="27">
        <v>0.16</v>
      </c>
      <c r="BN18" s="27">
        <v>1.38</v>
      </c>
      <c r="BO18" s="27">
        <v>0.02</v>
      </c>
      <c r="BP18" s="27">
        <v>0</v>
      </c>
      <c r="BQ18" s="27">
        <v>0.04</v>
      </c>
      <c r="BR18" s="27">
        <v>0.06</v>
      </c>
      <c r="BS18" s="27">
        <v>0.16</v>
      </c>
      <c r="BT18" s="27">
        <v>0</v>
      </c>
      <c r="BU18" s="27">
        <v>0</v>
      </c>
      <c r="BV18" s="27">
        <v>0</v>
      </c>
      <c r="BW18" s="27">
        <v>182.8</v>
      </c>
      <c r="BX18" s="27" t="e">
        <f>$D$18/#REF!*100</f>
        <v>#REF!</v>
      </c>
      <c r="BY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</row>
    <row r="19" spans="1:89" s="22" customFormat="1" ht="15" x14ac:dyDescent="0.25">
      <c r="B19" s="83" t="s">
        <v>95</v>
      </c>
      <c r="C19" s="23"/>
      <c r="D19" s="23"/>
    </row>
    <row r="20" spans="1:89" s="22" customFormat="1" ht="15" x14ac:dyDescent="0.25">
      <c r="A20" s="22" t="str">
        <f>"-"</f>
        <v>-</v>
      </c>
      <c r="B20" s="81" t="s">
        <v>96</v>
      </c>
      <c r="C20" s="23" t="str">
        <f>"20"</f>
        <v>20</v>
      </c>
      <c r="D20" s="23">
        <v>3.1222799999999995</v>
      </c>
      <c r="E20" s="22">
        <v>0</v>
      </c>
      <c r="F20" s="22">
        <v>0</v>
      </c>
      <c r="G20" s="22">
        <v>0</v>
      </c>
      <c r="H20" s="22">
        <v>0</v>
      </c>
      <c r="I20" s="22">
        <v>0.47</v>
      </c>
      <c r="J20" s="22">
        <v>0.02</v>
      </c>
      <c r="K20" s="22">
        <v>0.2</v>
      </c>
      <c r="L20" s="22">
        <v>0</v>
      </c>
      <c r="M20" s="22">
        <v>0</v>
      </c>
      <c r="N20" s="22">
        <v>0.02</v>
      </c>
      <c r="O20" s="22">
        <v>0.1</v>
      </c>
      <c r="P20" s="22">
        <v>1.57</v>
      </c>
      <c r="Q20" s="22">
        <v>27.64</v>
      </c>
      <c r="R20" s="22">
        <v>4.51</v>
      </c>
      <c r="S20" s="22">
        <v>2.74</v>
      </c>
      <c r="T20" s="22">
        <v>8.23</v>
      </c>
      <c r="U20" s="22">
        <v>0.12</v>
      </c>
      <c r="V20" s="22">
        <v>0</v>
      </c>
      <c r="W20" s="22">
        <v>11.76</v>
      </c>
      <c r="X20" s="22">
        <v>2</v>
      </c>
      <c r="Y20" s="22">
        <v>0.02</v>
      </c>
      <c r="Z20" s="22">
        <v>0.01</v>
      </c>
      <c r="AA20" s="22">
        <v>0.01</v>
      </c>
      <c r="AB20" s="22">
        <v>0.04</v>
      </c>
      <c r="AC20" s="22">
        <v>0.06</v>
      </c>
      <c r="AD20" s="22">
        <v>1.96</v>
      </c>
      <c r="AE20" s="22">
        <v>0</v>
      </c>
      <c r="AF20" s="22">
        <v>5.29</v>
      </c>
      <c r="AG20" s="22">
        <v>4.12</v>
      </c>
      <c r="AH20" s="22">
        <v>5.88</v>
      </c>
      <c r="AI20" s="22">
        <v>5.0999999999999996</v>
      </c>
      <c r="AJ20" s="22">
        <v>1.18</v>
      </c>
      <c r="AK20" s="22">
        <v>4.12</v>
      </c>
      <c r="AL20" s="22">
        <v>0.98</v>
      </c>
      <c r="AM20" s="22">
        <v>3.33</v>
      </c>
      <c r="AN20" s="22">
        <v>5.0999999999999996</v>
      </c>
      <c r="AO20" s="22">
        <v>8.82</v>
      </c>
      <c r="AP20" s="22">
        <v>10.39</v>
      </c>
      <c r="AQ20" s="22">
        <v>1.96</v>
      </c>
      <c r="AR20" s="22">
        <v>5.49</v>
      </c>
      <c r="AS20" s="22">
        <v>27.44</v>
      </c>
      <c r="AT20" s="22">
        <v>0</v>
      </c>
      <c r="AU20" s="22">
        <v>3.33</v>
      </c>
      <c r="AV20" s="22">
        <v>5.29</v>
      </c>
      <c r="AW20" s="22">
        <v>4.12</v>
      </c>
      <c r="AX20" s="22">
        <v>1.37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19</v>
      </c>
      <c r="BY20" s="22">
        <v>1.96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</row>
    <row r="21" spans="1:89" s="22" customFormat="1" ht="15" x14ac:dyDescent="0.25">
      <c r="A21" s="22" t="str">
        <f>"6/2"</f>
        <v>6/2</v>
      </c>
      <c r="B21" s="81" t="s">
        <v>142</v>
      </c>
      <c r="C21" s="23" t="str">
        <f>"200"</f>
        <v>200</v>
      </c>
      <c r="D21" s="23">
        <v>56.630578</v>
      </c>
      <c r="E21" s="22">
        <v>0.63</v>
      </c>
      <c r="F21" s="22">
        <v>1.3</v>
      </c>
      <c r="G21" s="22">
        <v>0</v>
      </c>
      <c r="H21" s="22">
        <v>0</v>
      </c>
      <c r="I21" s="22">
        <v>3.07</v>
      </c>
      <c r="J21" s="22">
        <v>3.34</v>
      </c>
      <c r="K21" s="22">
        <v>1.41</v>
      </c>
      <c r="L21" s="22">
        <v>0</v>
      </c>
      <c r="M21" s="22">
        <v>0</v>
      </c>
      <c r="N21" s="22">
        <v>0.25</v>
      </c>
      <c r="O21" s="22">
        <v>1.1299999999999999</v>
      </c>
      <c r="P21" s="22">
        <v>198.14</v>
      </c>
      <c r="Q21" s="22">
        <v>627.08000000000004</v>
      </c>
      <c r="R21" s="22">
        <v>80.88</v>
      </c>
      <c r="S21" s="22">
        <v>51.75</v>
      </c>
      <c r="T21" s="22">
        <v>74.44</v>
      </c>
      <c r="U21" s="22">
        <v>1.21</v>
      </c>
      <c r="V21" s="22">
        <v>2.4</v>
      </c>
      <c r="W21" s="22">
        <v>1292.48</v>
      </c>
      <c r="X21" s="22">
        <v>273.58</v>
      </c>
      <c r="Y21" s="22">
        <v>1.49</v>
      </c>
      <c r="Z21" s="22">
        <v>7.0000000000000007E-2</v>
      </c>
      <c r="AA21" s="22">
        <v>0.08</v>
      </c>
      <c r="AB21" s="22">
        <v>1.1200000000000001</v>
      </c>
      <c r="AC21" s="22">
        <v>1.8</v>
      </c>
      <c r="AD21" s="22">
        <v>20.05</v>
      </c>
      <c r="AE21" s="22">
        <v>0</v>
      </c>
      <c r="AF21" s="22">
        <v>0</v>
      </c>
      <c r="AG21" s="22">
        <v>0</v>
      </c>
      <c r="AH21" s="22">
        <v>63.45</v>
      </c>
      <c r="AI21" s="22">
        <v>64.650000000000006</v>
      </c>
      <c r="AJ21" s="22">
        <v>28.15</v>
      </c>
      <c r="AK21" s="22">
        <v>108.21</v>
      </c>
      <c r="AL21" s="22">
        <v>13.56</v>
      </c>
      <c r="AM21" s="22">
        <v>55.82</v>
      </c>
      <c r="AN21" s="22">
        <v>87.53</v>
      </c>
      <c r="AO21" s="22">
        <v>198.31</v>
      </c>
      <c r="AP21" s="22">
        <v>214.97</v>
      </c>
      <c r="AQ21" s="22">
        <v>32.56</v>
      </c>
      <c r="AR21" s="22">
        <v>40.86</v>
      </c>
      <c r="AS21" s="22">
        <v>333.2</v>
      </c>
      <c r="AT21" s="22">
        <v>0.64</v>
      </c>
      <c r="AU21" s="22">
        <v>187</v>
      </c>
      <c r="AV21" s="22">
        <v>141.66999999999999</v>
      </c>
      <c r="AW21" s="22">
        <v>46.27</v>
      </c>
      <c r="AX21" s="22">
        <v>35.700000000000003</v>
      </c>
      <c r="AY21" s="22">
        <v>0.05</v>
      </c>
      <c r="AZ21" s="22">
        <v>0.02</v>
      </c>
      <c r="BA21" s="22">
        <v>0.01</v>
      </c>
      <c r="BB21" s="22">
        <v>0.03</v>
      </c>
      <c r="BC21" s="22">
        <v>0.03</v>
      </c>
      <c r="BD21" s="22">
        <v>0.4</v>
      </c>
      <c r="BE21" s="22">
        <v>0</v>
      </c>
      <c r="BF21" s="22">
        <v>9.7899999999999991</v>
      </c>
      <c r="BG21" s="22">
        <v>0</v>
      </c>
      <c r="BH21" s="22">
        <v>11.18</v>
      </c>
      <c r="BI21" s="22">
        <v>0.81</v>
      </c>
      <c r="BJ21" s="22">
        <v>0.09</v>
      </c>
      <c r="BK21" s="22">
        <v>0</v>
      </c>
      <c r="BL21" s="22">
        <v>0.03</v>
      </c>
      <c r="BM21" s="22">
        <v>0.44</v>
      </c>
      <c r="BN21" s="22">
        <v>14.65</v>
      </c>
      <c r="BO21" s="22">
        <v>0.01</v>
      </c>
      <c r="BP21" s="22">
        <v>0</v>
      </c>
      <c r="BQ21" s="22">
        <v>4.28</v>
      </c>
      <c r="BR21" s="22">
        <v>0.09</v>
      </c>
      <c r="BS21" s="22">
        <v>0.01</v>
      </c>
      <c r="BT21" s="22">
        <v>0</v>
      </c>
      <c r="BU21" s="22">
        <v>0</v>
      </c>
      <c r="BV21" s="22">
        <v>0</v>
      </c>
      <c r="BW21" s="22">
        <v>234.11</v>
      </c>
      <c r="BY21" s="22">
        <v>217.81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0.4</v>
      </c>
    </row>
    <row r="22" spans="1:89" s="22" customFormat="1" ht="15" x14ac:dyDescent="0.25">
      <c r="A22" s="22" t="str">
        <f>"38/3"</f>
        <v>38/3</v>
      </c>
      <c r="B22" s="81" t="s">
        <v>97</v>
      </c>
      <c r="C22" s="23" t="str">
        <f>"150"</f>
        <v>150</v>
      </c>
      <c r="D22" s="23">
        <v>237.58650450000002</v>
      </c>
      <c r="E22" s="22">
        <v>1</v>
      </c>
      <c r="F22" s="22">
        <v>4.3899999999999997</v>
      </c>
      <c r="G22" s="22">
        <v>0</v>
      </c>
      <c r="H22" s="22">
        <v>0</v>
      </c>
      <c r="I22" s="22">
        <v>1.37</v>
      </c>
      <c r="J22" s="22">
        <v>36.380000000000003</v>
      </c>
      <c r="K22" s="22">
        <v>1.86</v>
      </c>
      <c r="L22" s="22">
        <v>0</v>
      </c>
      <c r="M22" s="22">
        <v>0</v>
      </c>
      <c r="N22" s="22">
        <v>0.03</v>
      </c>
      <c r="O22" s="22">
        <v>0.88</v>
      </c>
      <c r="P22" s="22">
        <v>151.24</v>
      </c>
      <c r="Q22" s="22">
        <v>76.510000000000005</v>
      </c>
      <c r="R22" s="22">
        <v>9.3000000000000007</v>
      </c>
      <c r="S22" s="22">
        <v>27.84</v>
      </c>
      <c r="T22" s="22">
        <v>80.78</v>
      </c>
      <c r="U22" s="22">
        <v>0.62</v>
      </c>
      <c r="V22" s="22">
        <v>0</v>
      </c>
      <c r="W22" s="22">
        <v>486</v>
      </c>
      <c r="X22" s="22">
        <v>90</v>
      </c>
      <c r="Y22" s="22">
        <v>3.22</v>
      </c>
      <c r="Z22" s="22">
        <v>0.04</v>
      </c>
      <c r="AA22" s="22">
        <v>0.02</v>
      </c>
      <c r="AB22" s="22">
        <v>0.77</v>
      </c>
      <c r="AC22" s="22">
        <v>1.83</v>
      </c>
      <c r="AD22" s="22">
        <v>0.45</v>
      </c>
      <c r="AE22" s="22">
        <v>0</v>
      </c>
      <c r="AF22" s="22">
        <v>0</v>
      </c>
      <c r="AG22" s="22">
        <v>0</v>
      </c>
      <c r="AH22" s="22">
        <v>320.93</v>
      </c>
      <c r="AI22" s="22">
        <v>135.44999999999999</v>
      </c>
      <c r="AJ22" s="22">
        <v>82.72</v>
      </c>
      <c r="AK22" s="22">
        <v>124.89</v>
      </c>
      <c r="AL22" s="22">
        <v>51.8</v>
      </c>
      <c r="AM22" s="22">
        <v>191.73</v>
      </c>
      <c r="AN22" s="22">
        <v>202.77</v>
      </c>
      <c r="AO22" s="22">
        <v>264.22000000000003</v>
      </c>
      <c r="AP22" s="22">
        <v>283.79000000000002</v>
      </c>
      <c r="AQ22" s="22">
        <v>88.1</v>
      </c>
      <c r="AR22" s="22">
        <v>165.92</v>
      </c>
      <c r="AS22" s="22">
        <v>627.78</v>
      </c>
      <c r="AT22" s="22">
        <v>0</v>
      </c>
      <c r="AU22" s="22">
        <v>171.11</v>
      </c>
      <c r="AV22" s="22">
        <v>171.24</v>
      </c>
      <c r="AW22" s="22">
        <v>150</v>
      </c>
      <c r="AX22" s="22">
        <v>71.02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0.01</v>
      </c>
      <c r="BE22" s="22">
        <v>0</v>
      </c>
      <c r="BF22" s="22">
        <v>0.5</v>
      </c>
      <c r="BG22" s="22">
        <v>0</v>
      </c>
      <c r="BH22" s="22">
        <v>0.28999999999999998</v>
      </c>
      <c r="BI22" s="22">
        <v>0.02</v>
      </c>
      <c r="BJ22" s="22">
        <v>0.05</v>
      </c>
      <c r="BK22" s="22">
        <v>0</v>
      </c>
      <c r="BL22" s="22">
        <v>0</v>
      </c>
      <c r="BM22" s="22">
        <v>0</v>
      </c>
      <c r="BN22" s="22">
        <v>1.73</v>
      </c>
      <c r="BO22" s="22">
        <v>0</v>
      </c>
      <c r="BP22" s="22">
        <v>0</v>
      </c>
      <c r="BQ22" s="22">
        <v>4.01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120.36</v>
      </c>
      <c r="BY22" s="22">
        <v>81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0.38</v>
      </c>
    </row>
    <row r="23" spans="1:89" s="22" customFormat="1" ht="15" x14ac:dyDescent="0.25">
      <c r="A23" s="22" t="str">
        <f>"12/7"</f>
        <v>12/7</v>
      </c>
      <c r="B23" s="81" t="s">
        <v>143</v>
      </c>
      <c r="C23" s="23" t="str">
        <f>"70"</f>
        <v>70</v>
      </c>
      <c r="D23" s="23">
        <v>107.26782500000002</v>
      </c>
      <c r="E23" s="22">
        <v>0.99</v>
      </c>
      <c r="F23" s="22">
        <v>0</v>
      </c>
      <c r="G23" s="22">
        <v>0</v>
      </c>
      <c r="H23" s="22">
        <v>0</v>
      </c>
      <c r="I23" s="22">
        <v>0.8</v>
      </c>
      <c r="J23" s="22">
        <v>4.79</v>
      </c>
      <c r="K23" s="22">
        <v>0.02</v>
      </c>
      <c r="L23" s="22">
        <v>0</v>
      </c>
      <c r="M23" s="22">
        <v>0</v>
      </c>
      <c r="N23" s="22">
        <v>0.01</v>
      </c>
      <c r="O23" s="22">
        <v>1.31</v>
      </c>
      <c r="P23" s="22">
        <v>153.63</v>
      </c>
      <c r="Q23" s="22">
        <v>151.85</v>
      </c>
      <c r="R23" s="22">
        <v>30.68</v>
      </c>
      <c r="S23" s="22">
        <v>17.760000000000002</v>
      </c>
      <c r="T23" s="22">
        <v>121.21</v>
      </c>
      <c r="U23" s="22">
        <v>0.44</v>
      </c>
      <c r="V23" s="22">
        <v>29.49</v>
      </c>
      <c r="W23" s="22">
        <v>4.03</v>
      </c>
      <c r="X23" s="22">
        <v>30.21</v>
      </c>
      <c r="Y23" s="22">
        <v>0.81</v>
      </c>
      <c r="Z23" s="22">
        <v>0.1</v>
      </c>
      <c r="AA23" s="22">
        <v>0.12</v>
      </c>
      <c r="AB23" s="22">
        <v>2.29</v>
      </c>
      <c r="AC23" s="22">
        <v>4.5199999999999996</v>
      </c>
      <c r="AD23" s="22">
        <v>0.65</v>
      </c>
      <c r="AE23" s="22">
        <v>0</v>
      </c>
      <c r="AF23" s="22">
        <v>634.64</v>
      </c>
      <c r="AG23" s="22">
        <v>488.74</v>
      </c>
      <c r="AH23" s="22">
        <v>993.85</v>
      </c>
      <c r="AI23" s="22">
        <v>1091.8900000000001</v>
      </c>
      <c r="AJ23" s="22">
        <v>310.75</v>
      </c>
      <c r="AK23" s="22">
        <v>629.16999999999996</v>
      </c>
      <c r="AL23" s="22">
        <v>130.11000000000001</v>
      </c>
      <c r="AM23" s="22">
        <v>88.01</v>
      </c>
      <c r="AN23" s="22">
        <v>55.24</v>
      </c>
      <c r="AO23" s="22">
        <v>68.62</v>
      </c>
      <c r="AP23" s="22">
        <v>80.709999999999994</v>
      </c>
      <c r="AQ23" s="22">
        <v>467.1</v>
      </c>
      <c r="AR23" s="22">
        <v>44.82</v>
      </c>
      <c r="AS23" s="22">
        <v>303.91000000000003</v>
      </c>
      <c r="AT23" s="22">
        <v>0.57999999999999996</v>
      </c>
      <c r="AU23" s="22">
        <v>91.47</v>
      </c>
      <c r="AV23" s="22">
        <v>71.19</v>
      </c>
      <c r="AW23" s="22">
        <v>66.2</v>
      </c>
      <c r="AX23" s="22">
        <v>32.89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0.01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0.01</v>
      </c>
      <c r="BO23" s="22">
        <v>0</v>
      </c>
      <c r="BP23" s="22">
        <v>0</v>
      </c>
      <c r="BQ23" s="22">
        <v>0.04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57.42</v>
      </c>
      <c r="BY23" s="22">
        <v>30.16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0.35</v>
      </c>
    </row>
    <row r="24" spans="1:89" s="22" customFormat="1" ht="15" x14ac:dyDescent="0.25">
      <c r="A24" s="22" t="str">
        <f>"7/11"</f>
        <v>7/11</v>
      </c>
      <c r="B24" s="81" t="s">
        <v>144</v>
      </c>
      <c r="C24" s="23" t="str">
        <f>"20"</f>
        <v>20</v>
      </c>
      <c r="D24" s="23">
        <v>17.618817</v>
      </c>
      <c r="E24" s="22">
        <v>1.07</v>
      </c>
      <c r="F24" s="22">
        <v>0.02</v>
      </c>
      <c r="G24" s="22">
        <v>0</v>
      </c>
      <c r="H24" s="22">
        <v>0</v>
      </c>
      <c r="I24" s="22">
        <v>0.19</v>
      </c>
      <c r="J24" s="22">
        <v>0.65</v>
      </c>
      <c r="K24" s="22">
        <v>0.03</v>
      </c>
      <c r="L24" s="22">
        <v>0</v>
      </c>
      <c r="M24" s="22">
        <v>0</v>
      </c>
      <c r="N24" s="22">
        <v>0.04</v>
      </c>
      <c r="O24" s="22">
        <v>0.2</v>
      </c>
      <c r="P24" s="22">
        <v>63.23</v>
      </c>
      <c r="Q24" s="22">
        <v>6.91</v>
      </c>
      <c r="R24" s="22">
        <v>5.15</v>
      </c>
      <c r="S24" s="22">
        <v>0.56999999999999995</v>
      </c>
      <c r="T24" s="22">
        <v>3.98</v>
      </c>
      <c r="U24" s="22">
        <v>0.03</v>
      </c>
      <c r="V24" s="22">
        <v>11.5</v>
      </c>
      <c r="W24" s="22">
        <v>5.4</v>
      </c>
      <c r="X24" s="22">
        <v>12.5</v>
      </c>
      <c r="Y24" s="22">
        <v>0.05</v>
      </c>
      <c r="Z24" s="22">
        <v>0</v>
      </c>
      <c r="AA24" s="22">
        <v>0.01</v>
      </c>
      <c r="AB24" s="22">
        <v>0.02</v>
      </c>
      <c r="AC24" s="22">
        <v>0.06</v>
      </c>
      <c r="AD24" s="22">
        <v>0.01</v>
      </c>
      <c r="AE24" s="22">
        <v>0</v>
      </c>
      <c r="AF24" s="22">
        <v>0.41</v>
      </c>
      <c r="AG24" s="22">
        <v>0.4</v>
      </c>
      <c r="AH24" s="22">
        <v>14.03</v>
      </c>
      <c r="AI24" s="22">
        <v>7.69</v>
      </c>
      <c r="AJ24" s="22">
        <v>1.96</v>
      </c>
      <c r="AK24" s="22">
        <v>6.4</v>
      </c>
      <c r="AL24" s="22">
        <v>2.77</v>
      </c>
      <c r="AM24" s="22">
        <v>8.1999999999999993</v>
      </c>
      <c r="AN24" s="22">
        <v>3.59</v>
      </c>
      <c r="AO24" s="22">
        <v>11.03</v>
      </c>
      <c r="AP24" s="22">
        <v>3.89</v>
      </c>
      <c r="AQ24" s="22">
        <v>4.5599999999999996</v>
      </c>
      <c r="AR24" s="22">
        <v>3.67</v>
      </c>
      <c r="AS24" s="22">
        <v>31.58</v>
      </c>
      <c r="AT24" s="22">
        <v>0</v>
      </c>
      <c r="AU24" s="22">
        <v>9.98</v>
      </c>
      <c r="AV24" s="22">
        <v>5.43</v>
      </c>
      <c r="AW24" s="22">
        <v>5.85</v>
      </c>
      <c r="AX24" s="22">
        <v>3.53</v>
      </c>
      <c r="AY24" s="22">
        <v>0.03</v>
      </c>
      <c r="AZ24" s="22">
        <v>0.01</v>
      </c>
      <c r="BA24" s="22">
        <v>0.01</v>
      </c>
      <c r="BB24" s="22">
        <v>0.01</v>
      </c>
      <c r="BC24" s="22">
        <v>0.02</v>
      </c>
      <c r="BD24" s="22">
        <v>0.08</v>
      </c>
      <c r="BE24" s="22">
        <v>0</v>
      </c>
      <c r="BF24" s="22">
        <v>0.22</v>
      </c>
      <c r="BG24" s="22">
        <v>0</v>
      </c>
      <c r="BH24" s="22">
        <v>7.0000000000000007E-2</v>
      </c>
      <c r="BI24" s="22">
        <v>0</v>
      </c>
      <c r="BJ24" s="22">
        <v>0</v>
      </c>
      <c r="BK24" s="22">
        <v>0</v>
      </c>
      <c r="BL24" s="22">
        <v>0.02</v>
      </c>
      <c r="BM24" s="22">
        <v>0.02</v>
      </c>
      <c r="BN24" s="22">
        <v>0.18</v>
      </c>
      <c r="BO24" s="22">
        <v>0</v>
      </c>
      <c r="BP24" s="22">
        <v>0</v>
      </c>
      <c r="BQ24" s="22">
        <v>0.02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19.03</v>
      </c>
      <c r="BY24" s="22">
        <v>12.4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0.16</v>
      </c>
    </row>
    <row r="25" spans="1:89" s="22" customFormat="1" ht="15" x14ac:dyDescent="0.25">
      <c r="A25" s="22" t="str">
        <f>"7/10"</f>
        <v>7/10</v>
      </c>
      <c r="B25" s="81" t="s">
        <v>98</v>
      </c>
      <c r="C25" s="23" t="str">
        <f>"200"</f>
        <v>200</v>
      </c>
      <c r="D25" s="23">
        <v>45.057244999999995</v>
      </c>
      <c r="E25" s="22">
        <v>0</v>
      </c>
      <c r="F25" s="22">
        <v>0</v>
      </c>
      <c r="G25" s="22">
        <v>0</v>
      </c>
      <c r="H25" s="22">
        <v>0</v>
      </c>
      <c r="I25" s="22">
        <v>11.32</v>
      </c>
      <c r="J25" s="22">
        <v>0.01</v>
      </c>
      <c r="K25" s="22">
        <v>0.26</v>
      </c>
      <c r="L25" s="22">
        <v>0</v>
      </c>
      <c r="M25" s="22">
        <v>0</v>
      </c>
      <c r="N25" s="22">
        <v>0.24</v>
      </c>
      <c r="O25" s="22">
        <v>0.1</v>
      </c>
      <c r="P25" s="22">
        <v>3.07</v>
      </c>
      <c r="Q25" s="22">
        <v>38.31</v>
      </c>
      <c r="R25" s="22">
        <v>5.67</v>
      </c>
      <c r="S25" s="22">
        <v>3.71</v>
      </c>
      <c r="T25" s="22">
        <v>4.1900000000000004</v>
      </c>
      <c r="U25" s="22">
        <v>0.1</v>
      </c>
      <c r="V25" s="22">
        <v>0</v>
      </c>
      <c r="W25" s="22">
        <v>13.5</v>
      </c>
      <c r="X25" s="22">
        <v>2.5499999999999998</v>
      </c>
      <c r="Y25" s="22">
        <v>0.05</v>
      </c>
      <c r="Z25" s="22">
        <v>0</v>
      </c>
      <c r="AA25" s="22">
        <v>0</v>
      </c>
      <c r="AB25" s="22">
        <v>0.05</v>
      </c>
      <c r="AC25" s="22">
        <v>0.08</v>
      </c>
      <c r="AD25" s="22">
        <v>0.9</v>
      </c>
      <c r="AE25" s="22">
        <v>0</v>
      </c>
      <c r="AF25" s="22">
        <v>0</v>
      </c>
      <c r="AG25" s="22">
        <v>0</v>
      </c>
      <c r="AH25" s="22">
        <v>1.76</v>
      </c>
      <c r="AI25" s="22">
        <v>1.91</v>
      </c>
      <c r="AJ25" s="22">
        <v>1.47</v>
      </c>
      <c r="AK25" s="22">
        <v>7.35</v>
      </c>
      <c r="AL25" s="22">
        <v>0.28999999999999998</v>
      </c>
      <c r="AM25" s="22">
        <v>1.76</v>
      </c>
      <c r="AN25" s="22">
        <v>3.68</v>
      </c>
      <c r="AO25" s="22">
        <v>11.76</v>
      </c>
      <c r="AP25" s="22">
        <v>10.58</v>
      </c>
      <c r="AQ25" s="22">
        <v>1.47</v>
      </c>
      <c r="AR25" s="22">
        <v>0.74</v>
      </c>
      <c r="AS25" s="22">
        <v>13.23</v>
      </c>
      <c r="AT25" s="22">
        <v>0</v>
      </c>
      <c r="AU25" s="22">
        <v>14.7</v>
      </c>
      <c r="AV25" s="22">
        <v>10.29</v>
      </c>
      <c r="AW25" s="22">
        <v>1.47</v>
      </c>
      <c r="AX25" s="22">
        <v>2.21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0.01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0.01</v>
      </c>
      <c r="BS25" s="22">
        <v>0</v>
      </c>
      <c r="BT25" s="22">
        <v>0</v>
      </c>
      <c r="BU25" s="22">
        <v>0</v>
      </c>
      <c r="BV25" s="22">
        <v>0</v>
      </c>
      <c r="BW25" s="22">
        <v>222.67</v>
      </c>
      <c r="BY25" s="22">
        <v>2.25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10</v>
      </c>
      <c r="CK25" s="22">
        <v>0</v>
      </c>
    </row>
    <row r="26" spans="1:89" s="22" customFormat="1" ht="15" x14ac:dyDescent="0.25">
      <c r="A26" s="22" t="str">
        <f>"-"</f>
        <v>-</v>
      </c>
      <c r="B26" s="81" t="s">
        <v>99</v>
      </c>
      <c r="C26" s="23" t="str">
        <f>"30"</f>
        <v>30</v>
      </c>
      <c r="D26" s="23">
        <v>67.170299999999997</v>
      </c>
      <c r="E26" s="22">
        <v>0</v>
      </c>
      <c r="F26" s="22">
        <v>0</v>
      </c>
      <c r="G26" s="22">
        <v>0</v>
      </c>
      <c r="H26" s="22">
        <v>0</v>
      </c>
      <c r="I26" s="22">
        <v>0.33</v>
      </c>
      <c r="J26" s="22">
        <v>13.68</v>
      </c>
      <c r="K26" s="22">
        <v>0.06</v>
      </c>
      <c r="L26" s="22">
        <v>0</v>
      </c>
      <c r="M26" s="22">
        <v>0</v>
      </c>
      <c r="N26" s="22">
        <v>0</v>
      </c>
      <c r="O26" s="22">
        <v>0.54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152.69</v>
      </c>
      <c r="AI26" s="22">
        <v>50.63</v>
      </c>
      <c r="AJ26" s="22">
        <v>30.02</v>
      </c>
      <c r="AK26" s="22">
        <v>60.03</v>
      </c>
      <c r="AL26" s="22">
        <v>22.71</v>
      </c>
      <c r="AM26" s="22">
        <v>108.58</v>
      </c>
      <c r="AN26" s="22">
        <v>67.34</v>
      </c>
      <c r="AO26" s="22">
        <v>93.96</v>
      </c>
      <c r="AP26" s="22">
        <v>77.52</v>
      </c>
      <c r="AQ26" s="22">
        <v>40.72</v>
      </c>
      <c r="AR26" s="22">
        <v>72.040000000000006</v>
      </c>
      <c r="AS26" s="22">
        <v>602.39</v>
      </c>
      <c r="AT26" s="22">
        <v>0</v>
      </c>
      <c r="AU26" s="22">
        <v>196.27</v>
      </c>
      <c r="AV26" s="22">
        <v>85.35</v>
      </c>
      <c r="AW26" s="22">
        <v>56.64</v>
      </c>
      <c r="AX26" s="22">
        <v>44.89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0.02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0.02</v>
      </c>
      <c r="BO26" s="22">
        <v>0</v>
      </c>
      <c r="BP26" s="22">
        <v>0</v>
      </c>
      <c r="BQ26" s="22">
        <v>0.08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11.73</v>
      </c>
      <c r="BY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</row>
    <row r="27" spans="1:89" s="22" customFormat="1" ht="15" x14ac:dyDescent="0.25">
      <c r="A27" s="22" t="str">
        <f>"-"</f>
        <v>-</v>
      </c>
      <c r="B27" s="81" t="s">
        <v>100</v>
      </c>
      <c r="C27" s="23" t="str">
        <f>"15"</f>
        <v>15</v>
      </c>
      <c r="D27" s="23">
        <v>29.006999999999998</v>
      </c>
      <c r="E27" s="22">
        <v>0.03</v>
      </c>
      <c r="F27" s="22">
        <v>0</v>
      </c>
      <c r="G27" s="22">
        <v>0</v>
      </c>
      <c r="H27" s="22">
        <v>0</v>
      </c>
      <c r="I27" s="22">
        <v>0.18</v>
      </c>
      <c r="J27" s="22">
        <v>4.83</v>
      </c>
      <c r="K27" s="22">
        <v>1.25</v>
      </c>
      <c r="L27" s="22">
        <v>0</v>
      </c>
      <c r="M27" s="22">
        <v>0</v>
      </c>
      <c r="N27" s="22">
        <v>0.15</v>
      </c>
      <c r="O27" s="22">
        <v>0.38</v>
      </c>
      <c r="P27" s="22">
        <v>91.5</v>
      </c>
      <c r="Q27" s="22">
        <v>36.75</v>
      </c>
      <c r="R27" s="22">
        <v>5.25</v>
      </c>
      <c r="S27" s="22">
        <v>7.05</v>
      </c>
      <c r="T27" s="22">
        <v>23.7</v>
      </c>
      <c r="U27" s="22">
        <v>0.59</v>
      </c>
      <c r="V27" s="22">
        <v>0</v>
      </c>
      <c r="W27" s="22">
        <v>0.75</v>
      </c>
      <c r="X27" s="22">
        <v>0.15</v>
      </c>
      <c r="Y27" s="22">
        <v>0.21</v>
      </c>
      <c r="Z27" s="22">
        <v>0.03</v>
      </c>
      <c r="AA27" s="22">
        <v>0.01</v>
      </c>
      <c r="AB27" s="22">
        <v>0.11</v>
      </c>
      <c r="AC27" s="22">
        <v>0.3</v>
      </c>
      <c r="AD27" s="22">
        <v>0</v>
      </c>
      <c r="AE27" s="22">
        <v>0</v>
      </c>
      <c r="AF27" s="22">
        <v>0</v>
      </c>
      <c r="AG27" s="22">
        <v>0</v>
      </c>
      <c r="AH27" s="22">
        <v>64.05</v>
      </c>
      <c r="AI27" s="22">
        <v>33.450000000000003</v>
      </c>
      <c r="AJ27" s="22">
        <v>13.95</v>
      </c>
      <c r="AK27" s="22">
        <v>29.7</v>
      </c>
      <c r="AL27" s="22">
        <v>12</v>
      </c>
      <c r="AM27" s="22">
        <v>55.65</v>
      </c>
      <c r="AN27" s="22">
        <v>44.55</v>
      </c>
      <c r="AO27" s="22">
        <v>43.65</v>
      </c>
      <c r="AP27" s="22">
        <v>69.599999999999994</v>
      </c>
      <c r="AQ27" s="22">
        <v>18.600000000000001</v>
      </c>
      <c r="AR27" s="22">
        <v>46.5</v>
      </c>
      <c r="AS27" s="22">
        <v>229.35</v>
      </c>
      <c r="AT27" s="22">
        <v>0</v>
      </c>
      <c r="AU27" s="22">
        <v>78.900000000000006</v>
      </c>
      <c r="AV27" s="22">
        <v>43.65</v>
      </c>
      <c r="AW27" s="22">
        <v>27</v>
      </c>
      <c r="AX27" s="22">
        <v>19.5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0.02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0.02</v>
      </c>
      <c r="BO27" s="22">
        <v>0</v>
      </c>
      <c r="BP27" s="22">
        <v>0</v>
      </c>
      <c r="BQ27" s="22">
        <v>7.0000000000000007E-2</v>
      </c>
      <c r="BR27" s="22">
        <v>0.01</v>
      </c>
      <c r="BS27" s="22">
        <v>0</v>
      </c>
      <c r="BT27" s="22">
        <v>0</v>
      </c>
      <c r="BU27" s="22">
        <v>0</v>
      </c>
      <c r="BV27" s="22">
        <v>0</v>
      </c>
      <c r="BW27" s="22">
        <v>7.05</v>
      </c>
      <c r="BY27" s="22">
        <v>0.13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</row>
    <row r="28" spans="1:89" s="27" customFormat="1" ht="14.25" x14ac:dyDescent="0.2">
      <c r="B28" s="82" t="s">
        <v>101</v>
      </c>
      <c r="C28" s="28"/>
      <c r="D28" s="28">
        <v>563.46</v>
      </c>
      <c r="E28" s="27">
        <v>3.72</v>
      </c>
      <c r="F28" s="27">
        <v>5.71</v>
      </c>
      <c r="G28" s="27">
        <v>0</v>
      </c>
      <c r="H28" s="27">
        <v>0</v>
      </c>
      <c r="I28" s="27">
        <v>17.739999999999998</v>
      </c>
      <c r="J28" s="27">
        <v>63.69</v>
      </c>
      <c r="K28" s="27">
        <v>5.07</v>
      </c>
      <c r="L28" s="27">
        <v>0</v>
      </c>
      <c r="M28" s="27">
        <v>0</v>
      </c>
      <c r="N28" s="27">
        <v>0.75</v>
      </c>
      <c r="O28" s="27">
        <v>4.63</v>
      </c>
      <c r="P28" s="27">
        <v>662.38</v>
      </c>
      <c r="Q28" s="27">
        <v>965.06</v>
      </c>
      <c r="R28" s="27">
        <v>141.44999999999999</v>
      </c>
      <c r="S28" s="27">
        <v>111.42</v>
      </c>
      <c r="T28" s="27">
        <v>316.52999999999997</v>
      </c>
      <c r="U28" s="27">
        <v>3.11</v>
      </c>
      <c r="V28" s="27">
        <v>43.39</v>
      </c>
      <c r="W28" s="27">
        <v>1813.92</v>
      </c>
      <c r="X28" s="27">
        <v>410.99</v>
      </c>
      <c r="Y28" s="27">
        <v>5.84</v>
      </c>
      <c r="Z28" s="27">
        <v>0.26</v>
      </c>
      <c r="AA28" s="27">
        <v>0.25</v>
      </c>
      <c r="AB28" s="27">
        <v>4.3899999999999997</v>
      </c>
      <c r="AC28" s="27">
        <v>8.65</v>
      </c>
      <c r="AD28" s="27">
        <v>24.02</v>
      </c>
      <c r="AE28" s="27">
        <v>0</v>
      </c>
      <c r="AF28" s="27">
        <v>640.35</v>
      </c>
      <c r="AG28" s="27">
        <v>493.26</v>
      </c>
      <c r="AH28" s="27">
        <v>1616.64</v>
      </c>
      <c r="AI28" s="27">
        <v>1390.77</v>
      </c>
      <c r="AJ28" s="27">
        <v>470.19</v>
      </c>
      <c r="AK28" s="27">
        <v>969.87</v>
      </c>
      <c r="AL28" s="27">
        <v>234.23</v>
      </c>
      <c r="AM28" s="27">
        <v>513.1</v>
      </c>
      <c r="AN28" s="27">
        <v>469.79</v>
      </c>
      <c r="AO28" s="27">
        <v>700.38</v>
      </c>
      <c r="AP28" s="27">
        <v>751.45</v>
      </c>
      <c r="AQ28" s="27">
        <v>655.05999999999995</v>
      </c>
      <c r="AR28" s="27">
        <v>380.02</v>
      </c>
      <c r="AS28" s="27">
        <v>2168.88</v>
      </c>
      <c r="AT28" s="27">
        <v>1.22</v>
      </c>
      <c r="AU28" s="27">
        <v>752.77</v>
      </c>
      <c r="AV28" s="27">
        <v>534.11</v>
      </c>
      <c r="AW28" s="27">
        <v>357.54</v>
      </c>
      <c r="AX28" s="27">
        <v>211.1</v>
      </c>
      <c r="AY28" s="27">
        <v>0.08</v>
      </c>
      <c r="AZ28" s="27">
        <v>0.04</v>
      </c>
      <c r="BA28" s="27">
        <v>0.02</v>
      </c>
      <c r="BB28" s="27">
        <v>0.04</v>
      </c>
      <c r="BC28" s="27">
        <v>0.05</v>
      </c>
      <c r="BD28" s="27">
        <v>0.49</v>
      </c>
      <c r="BE28" s="27">
        <v>0</v>
      </c>
      <c r="BF28" s="27">
        <v>10.58</v>
      </c>
      <c r="BG28" s="27">
        <v>0</v>
      </c>
      <c r="BH28" s="27">
        <v>11.55</v>
      </c>
      <c r="BI28" s="27">
        <v>0.83</v>
      </c>
      <c r="BJ28" s="27">
        <v>0.13</v>
      </c>
      <c r="BK28" s="27">
        <v>0</v>
      </c>
      <c r="BL28" s="27">
        <v>0.04</v>
      </c>
      <c r="BM28" s="27">
        <v>0.47</v>
      </c>
      <c r="BN28" s="27">
        <v>16.61</v>
      </c>
      <c r="BO28" s="27">
        <v>0.01</v>
      </c>
      <c r="BP28" s="27">
        <v>0</v>
      </c>
      <c r="BQ28" s="27">
        <v>8.51</v>
      </c>
      <c r="BR28" s="27">
        <v>0.12</v>
      </c>
      <c r="BS28" s="27">
        <v>0.01</v>
      </c>
      <c r="BT28" s="27">
        <v>0</v>
      </c>
      <c r="BU28" s="27">
        <v>0</v>
      </c>
      <c r="BV28" s="27">
        <v>0</v>
      </c>
      <c r="BW28" s="27">
        <v>691.37</v>
      </c>
      <c r="BX28" s="27" t="e">
        <f>$D$28/#REF!*100</f>
        <v>#REF!</v>
      </c>
      <c r="BY28" s="27">
        <v>345.71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10</v>
      </c>
      <c r="CK28" s="27">
        <v>1.29</v>
      </c>
    </row>
    <row r="29" spans="1:89" s="22" customFormat="1" ht="15" x14ac:dyDescent="0.25">
      <c r="B29" s="83" t="s">
        <v>102</v>
      </c>
      <c r="C29" s="23"/>
      <c r="D29" s="23"/>
    </row>
    <row r="30" spans="1:89" s="22" customFormat="1" ht="15" x14ac:dyDescent="0.25">
      <c r="A30" s="22" t="str">
        <f>"-"</f>
        <v>-</v>
      </c>
      <c r="B30" s="81" t="s">
        <v>103</v>
      </c>
      <c r="C30" s="23" t="str">
        <f>"60"</f>
        <v>60</v>
      </c>
      <c r="D30" s="23">
        <v>219.42760541999996</v>
      </c>
      <c r="E30" s="22">
        <v>4.05</v>
      </c>
      <c r="F30" s="22">
        <v>0.18</v>
      </c>
      <c r="G30" s="22">
        <v>0</v>
      </c>
      <c r="H30" s="22">
        <v>0</v>
      </c>
      <c r="I30" s="22">
        <v>16.13</v>
      </c>
      <c r="J30" s="22">
        <v>21.01</v>
      </c>
      <c r="K30" s="22">
        <v>1.08</v>
      </c>
      <c r="L30" s="22">
        <v>0</v>
      </c>
      <c r="M30" s="22">
        <v>0</v>
      </c>
      <c r="N30" s="22">
        <v>0.01</v>
      </c>
      <c r="O30" s="22">
        <v>0.37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11.44</v>
      </c>
      <c r="BY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</row>
    <row r="31" spans="1:89" s="22" customFormat="1" ht="20.25" customHeight="1" x14ac:dyDescent="0.25">
      <c r="A31" s="22" t="str">
        <f>"32/10"</f>
        <v>32/10</v>
      </c>
      <c r="B31" s="81" t="s">
        <v>145</v>
      </c>
      <c r="C31" s="23" t="str">
        <f>"200"</f>
        <v>200</v>
      </c>
      <c r="D31" s="23">
        <v>77.788600000000002</v>
      </c>
      <c r="E31" s="22">
        <v>2</v>
      </c>
      <c r="F31" s="22">
        <v>0</v>
      </c>
      <c r="G31" s="22">
        <v>0</v>
      </c>
      <c r="H31" s="22">
        <v>0</v>
      </c>
      <c r="I31" s="22">
        <v>9.5</v>
      </c>
      <c r="J31" s="22">
        <v>0</v>
      </c>
      <c r="K31" s="22">
        <v>0</v>
      </c>
      <c r="L31" s="22">
        <v>0</v>
      </c>
      <c r="M31" s="22">
        <v>0</v>
      </c>
      <c r="N31" s="22">
        <v>0.1</v>
      </c>
      <c r="O31" s="22">
        <v>0.71</v>
      </c>
      <c r="P31" s="22">
        <v>49.55</v>
      </c>
      <c r="Q31" s="22">
        <v>144.69</v>
      </c>
      <c r="R31" s="22">
        <v>116.55</v>
      </c>
      <c r="S31" s="22">
        <v>13.3</v>
      </c>
      <c r="T31" s="22">
        <v>83.7</v>
      </c>
      <c r="U31" s="22">
        <v>0.11</v>
      </c>
      <c r="V31" s="22">
        <v>20</v>
      </c>
      <c r="W31" s="22">
        <v>9</v>
      </c>
      <c r="X31" s="22">
        <v>22</v>
      </c>
      <c r="Y31" s="22">
        <v>0</v>
      </c>
      <c r="Z31" s="22">
        <v>0.03</v>
      </c>
      <c r="AA31" s="22">
        <v>0.14000000000000001</v>
      </c>
      <c r="AB31" s="22">
        <v>0.09</v>
      </c>
      <c r="AC31" s="22">
        <v>0.8</v>
      </c>
      <c r="AD31" s="22">
        <v>0.52</v>
      </c>
      <c r="AE31" s="22">
        <v>0</v>
      </c>
      <c r="AF31" s="22">
        <v>159.74</v>
      </c>
      <c r="AG31" s="22">
        <v>157.78</v>
      </c>
      <c r="AH31" s="22">
        <v>270.48</v>
      </c>
      <c r="AI31" s="22">
        <v>217.56</v>
      </c>
      <c r="AJ31" s="22">
        <v>72.52</v>
      </c>
      <c r="AK31" s="22">
        <v>127.4</v>
      </c>
      <c r="AL31" s="22">
        <v>42.14</v>
      </c>
      <c r="AM31" s="22">
        <v>143.08000000000001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180.32</v>
      </c>
      <c r="AX31" s="22">
        <v>25.48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198.55</v>
      </c>
      <c r="BY31" s="22">
        <v>21.5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5</v>
      </c>
      <c r="CK31" s="22">
        <v>0</v>
      </c>
    </row>
    <row r="32" spans="1:89" s="27" customFormat="1" ht="14.25" x14ac:dyDescent="0.2">
      <c r="B32" s="82" t="s">
        <v>105</v>
      </c>
      <c r="C32" s="28"/>
      <c r="D32" s="28">
        <v>297.22000000000003</v>
      </c>
      <c r="E32" s="27">
        <v>6.05</v>
      </c>
      <c r="F32" s="27">
        <v>0.18</v>
      </c>
      <c r="G32" s="27">
        <v>0</v>
      </c>
      <c r="H32" s="27">
        <v>0</v>
      </c>
      <c r="I32" s="27">
        <v>25.62</v>
      </c>
      <c r="J32" s="27">
        <v>21.01</v>
      </c>
      <c r="K32" s="27">
        <v>1.08</v>
      </c>
      <c r="L32" s="27">
        <v>0</v>
      </c>
      <c r="M32" s="27">
        <v>0</v>
      </c>
      <c r="N32" s="27">
        <v>0.11</v>
      </c>
      <c r="O32" s="27">
        <v>1.08</v>
      </c>
      <c r="P32" s="27">
        <v>49.55</v>
      </c>
      <c r="Q32" s="27">
        <v>144.69</v>
      </c>
      <c r="R32" s="27">
        <v>116.55</v>
      </c>
      <c r="S32" s="27">
        <v>13.3</v>
      </c>
      <c r="T32" s="27">
        <v>83.7</v>
      </c>
      <c r="U32" s="27">
        <v>0.11</v>
      </c>
      <c r="V32" s="27">
        <v>20</v>
      </c>
      <c r="W32" s="27">
        <v>9</v>
      </c>
      <c r="X32" s="27">
        <v>22</v>
      </c>
      <c r="Y32" s="27">
        <v>0</v>
      </c>
      <c r="Z32" s="27">
        <v>0.03</v>
      </c>
      <c r="AA32" s="27">
        <v>0.14000000000000001</v>
      </c>
      <c r="AB32" s="27">
        <v>0.09</v>
      </c>
      <c r="AC32" s="27">
        <v>0.8</v>
      </c>
      <c r="AD32" s="27">
        <v>0.52</v>
      </c>
      <c r="AE32" s="27">
        <v>0</v>
      </c>
      <c r="AF32" s="27">
        <v>159.74</v>
      </c>
      <c r="AG32" s="27">
        <v>157.78</v>
      </c>
      <c r="AH32" s="27">
        <v>270.48</v>
      </c>
      <c r="AI32" s="27">
        <v>217.56</v>
      </c>
      <c r="AJ32" s="27">
        <v>72.52</v>
      </c>
      <c r="AK32" s="27">
        <v>127.4</v>
      </c>
      <c r="AL32" s="27">
        <v>42.14</v>
      </c>
      <c r="AM32" s="27">
        <v>143.08000000000001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180.32</v>
      </c>
      <c r="AX32" s="27">
        <v>25.48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209.98</v>
      </c>
      <c r="BX32" s="27" t="e">
        <f>$D$32/#REF!*100</f>
        <v>#REF!</v>
      </c>
      <c r="BY32" s="27">
        <v>21.5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5</v>
      </c>
      <c r="CK32" s="27">
        <v>0</v>
      </c>
    </row>
    <row r="33" spans="2:89" s="27" customFormat="1" ht="14.25" x14ac:dyDescent="0.2">
      <c r="B33" s="82" t="s">
        <v>106</v>
      </c>
      <c r="C33" s="28"/>
      <c r="D33" s="28">
        <v>1289.47</v>
      </c>
      <c r="E33" s="27">
        <v>18.66</v>
      </c>
      <c r="F33" s="27">
        <v>6.11</v>
      </c>
      <c r="G33" s="27">
        <v>0</v>
      </c>
      <c r="H33" s="27">
        <v>0</v>
      </c>
      <c r="I33" s="27">
        <v>67.84</v>
      </c>
      <c r="J33" s="27">
        <v>115.51</v>
      </c>
      <c r="K33" s="27">
        <v>9.2899999999999991</v>
      </c>
      <c r="L33" s="27">
        <v>0</v>
      </c>
      <c r="M33" s="27">
        <v>0</v>
      </c>
      <c r="N33" s="27">
        <v>2.97</v>
      </c>
      <c r="O33" s="27">
        <v>10.02</v>
      </c>
      <c r="P33" s="27">
        <v>1229.6199999999999</v>
      </c>
      <c r="Q33" s="27">
        <v>1991.62</v>
      </c>
      <c r="R33" s="27">
        <v>750.42</v>
      </c>
      <c r="S33" s="27">
        <v>242.79</v>
      </c>
      <c r="T33" s="27">
        <v>866.18</v>
      </c>
      <c r="U33" s="27">
        <v>6.03</v>
      </c>
      <c r="V33" s="27">
        <v>116.99</v>
      </c>
      <c r="W33" s="27">
        <v>1940.48</v>
      </c>
      <c r="X33" s="27">
        <v>533.63</v>
      </c>
      <c r="Y33" s="27">
        <v>6.74</v>
      </c>
      <c r="Z33" s="27">
        <v>0.57999999999999996</v>
      </c>
      <c r="AA33" s="27">
        <v>1</v>
      </c>
      <c r="AB33" s="27">
        <v>5.97</v>
      </c>
      <c r="AC33" s="27">
        <v>15.64</v>
      </c>
      <c r="AD33" s="27">
        <v>32.15</v>
      </c>
      <c r="AE33" s="27">
        <v>0</v>
      </c>
      <c r="AF33" s="27">
        <v>1079.96</v>
      </c>
      <c r="AG33" s="27">
        <v>927.43</v>
      </c>
      <c r="AH33" s="27">
        <v>3537.26</v>
      </c>
      <c r="AI33" s="27">
        <v>2619.2199999999998</v>
      </c>
      <c r="AJ33" s="27">
        <v>939.52</v>
      </c>
      <c r="AK33" s="27">
        <v>1764.6</v>
      </c>
      <c r="AL33" s="27">
        <v>517.62</v>
      </c>
      <c r="AM33" s="27">
        <v>1481.12</v>
      </c>
      <c r="AN33" s="27">
        <v>1095.8499999999999</v>
      </c>
      <c r="AO33" s="27">
        <v>1200.52</v>
      </c>
      <c r="AP33" s="27">
        <v>1522.01</v>
      </c>
      <c r="AQ33" s="27">
        <v>941.97</v>
      </c>
      <c r="AR33" s="27">
        <v>639.74</v>
      </c>
      <c r="AS33" s="27">
        <v>4527.1499999999996</v>
      </c>
      <c r="AT33" s="27">
        <v>3.48</v>
      </c>
      <c r="AU33" s="27">
        <v>1818.02</v>
      </c>
      <c r="AV33" s="27">
        <v>1261.53</v>
      </c>
      <c r="AW33" s="27">
        <v>1351.76</v>
      </c>
      <c r="AX33" s="27">
        <v>431.91</v>
      </c>
      <c r="AY33" s="27">
        <v>0.56000000000000005</v>
      </c>
      <c r="AZ33" s="27">
        <v>0.31</v>
      </c>
      <c r="BA33" s="27">
        <v>0.17</v>
      </c>
      <c r="BB33" s="27">
        <v>0.37</v>
      </c>
      <c r="BC33" s="27">
        <v>0.42</v>
      </c>
      <c r="BD33" s="27">
        <v>2.14</v>
      </c>
      <c r="BE33" s="27">
        <v>7.0000000000000007E-2</v>
      </c>
      <c r="BF33" s="27">
        <v>13.96</v>
      </c>
      <c r="BG33" s="27">
        <v>0.05</v>
      </c>
      <c r="BH33" s="27">
        <v>12.87</v>
      </c>
      <c r="BI33" s="27">
        <v>0.92</v>
      </c>
      <c r="BJ33" s="27">
        <v>0.13</v>
      </c>
      <c r="BK33" s="27">
        <v>0</v>
      </c>
      <c r="BL33" s="27">
        <v>0.27</v>
      </c>
      <c r="BM33" s="27">
        <v>0.86</v>
      </c>
      <c r="BN33" s="27">
        <v>20.149999999999999</v>
      </c>
      <c r="BO33" s="27">
        <v>0.03</v>
      </c>
      <c r="BP33" s="27">
        <v>0</v>
      </c>
      <c r="BQ33" s="27">
        <v>9.49</v>
      </c>
      <c r="BR33" s="27">
        <v>0.24</v>
      </c>
      <c r="BS33" s="27">
        <v>0.19</v>
      </c>
      <c r="BT33" s="27">
        <v>0</v>
      </c>
      <c r="BU33" s="27">
        <v>0</v>
      </c>
      <c r="BV33" s="27">
        <v>0</v>
      </c>
      <c r="BW33" s="27">
        <v>1456.99</v>
      </c>
      <c r="BY33" s="27">
        <v>440.4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23</v>
      </c>
      <c r="CK33" s="27">
        <v>1.79</v>
      </c>
    </row>
    <row r="34" spans="2:89" s="4" customFormat="1" ht="15" x14ac:dyDescent="0.25">
      <c r="B34" s="13"/>
      <c r="C34" s="9"/>
      <c r="D34" s="9"/>
    </row>
    <row r="35" spans="2:89" s="4" customFormat="1" ht="15" x14ac:dyDescent="0.25">
      <c r="B35" s="13" t="s">
        <v>146</v>
      </c>
      <c r="C35" s="9" t="s">
        <v>147</v>
      </c>
      <c r="D35" s="9"/>
    </row>
    <row r="36" spans="2:89" s="4" customFormat="1" ht="15" x14ac:dyDescent="0.25">
      <c r="B36" s="13"/>
      <c r="C36" s="9"/>
      <c r="D36" s="9"/>
    </row>
    <row r="37" spans="2:89" s="4" customFormat="1" ht="15" x14ac:dyDescent="0.25">
      <c r="B37" s="13"/>
      <c r="C37" s="9"/>
      <c r="D37" s="9"/>
    </row>
    <row r="38" spans="2:89" s="4" customFormat="1" ht="15" x14ac:dyDescent="0.25">
      <c r="B38" s="13"/>
      <c r="C38" s="9"/>
      <c r="D38" s="9"/>
    </row>
    <row r="39" spans="2:89" s="4" customFormat="1" ht="15" x14ac:dyDescent="0.25">
      <c r="B39" s="13"/>
      <c r="C39" s="9"/>
      <c r="D39" s="9"/>
    </row>
    <row r="40" spans="2:89" s="4" customFormat="1" ht="15" x14ac:dyDescent="0.25">
      <c r="B40" s="13"/>
      <c r="C40" s="9"/>
      <c r="D40" s="9"/>
    </row>
    <row r="41" spans="2:89" s="4" customFormat="1" ht="15" x14ac:dyDescent="0.25">
      <c r="B41" s="13"/>
      <c r="C41" s="9"/>
      <c r="D41" s="9"/>
    </row>
    <row r="42" spans="2:89" s="4" customFormat="1" ht="15" x14ac:dyDescent="0.25">
      <c r="B42" s="13"/>
      <c r="C42" s="9"/>
      <c r="D42" s="9"/>
    </row>
    <row r="43" spans="2:89" s="4" customFormat="1" ht="15" x14ac:dyDescent="0.25">
      <c r="B43" s="13"/>
      <c r="C43" s="9"/>
      <c r="D43" s="9"/>
    </row>
    <row r="44" spans="2:89" s="4" customFormat="1" ht="15" x14ac:dyDescent="0.25">
      <c r="B44" s="13"/>
      <c r="C44" s="9"/>
      <c r="D44" s="9"/>
    </row>
    <row r="45" spans="2:89" s="4" customFormat="1" ht="15" x14ac:dyDescent="0.25">
      <c r="B45" s="13"/>
      <c r="C45" s="9"/>
      <c r="D45" s="9"/>
    </row>
    <row r="46" spans="2:89" s="4" customFormat="1" ht="15" x14ac:dyDescent="0.25">
      <c r="B46" s="13"/>
      <c r="C46" s="9"/>
      <c r="D46" s="9"/>
    </row>
    <row r="47" spans="2:89" s="4" customFormat="1" ht="15" x14ac:dyDescent="0.25">
      <c r="B47" s="13"/>
      <c r="C47" s="9"/>
      <c r="D47" s="9"/>
    </row>
    <row r="48" spans="2:89" s="4" customFormat="1" ht="15" x14ac:dyDescent="0.25">
      <c r="B48" s="13"/>
      <c r="C48" s="9"/>
      <c r="D48" s="9"/>
    </row>
    <row r="49" spans="2:4" s="4" customFormat="1" ht="15" x14ac:dyDescent="0.25">
      <c r="B49" s="13"/>
      <c r="C49" s="9"/>
      <c r="D49" s="9"/>
    </row>
    <row r="50" spans="2:4" s="4" customFormat="1" ht="15" x14ac:dyDescent="0.25">
      <c r="B50" s="13"/>
      <c r="C50" s="9"/>
      <c r="D50" s="9"/>
    </row>
    <row r="51" spans="2:4" s="4" customFormat="1" ht="15" x14ac:dyDescent="0.25">
      <c r="B51" s="13"/>
      <c r="C51" s="9"/>
      <c r="D51" s="9"/>
    </row>
    <row r="52" spans="2:4" s="4" customFormat="1" ht="15" x14ac:dyDescent="0.25">
      <c r="B52" s="13"/>
      <c r="C52" s="9"/>
      <c r="D52" s="9"/>
    </row>
    <row r="53" spans="2:4" s="4" customFormat="1" ht="15" x14ac:dyDescent="0.25">
      <c r="B53" s="13"/>
      <c r="C53" s="9"/>
      <c r="D53" s="9"/>
    </row>
    <row r="54" spans="2:4" s="4" customFormat="1" ht="15" x14ac:dyDescent="0.25">
      <c r="B54" s="13"/>
      <c r="C54" s="9"/>
      <c r="D54" s="9"/>
    </row>
    <row r="55" spans="2:4" s="4" customFormat="1" ht="15" x14ac:dyDescent="0.25">
      <c r="B55" s="13"/>
      <c r="C55" s="9"/>
      <c r="D55" s="9"/>
    </row>
    <row r="56" spans="2:4" s="4" customFormat="1" ht="15" x14ac:dyDescent="0.25">
      <c r="B56" s="13"/>
      <c r="C56" s="9"/>
      <c r="D56" s="9"/>
    </row>
    <row r="57" spans="2:4" s="4" customFormat="1" ht="15" x14ac:dyDescent="0.25">
      <c r="B57" s="13"/>
      <c r="C57" s="9"/>
      <c r="D57" s="9"/>
    </row>
    <row r="58" spans="2:4" s="4" customFormat="1" ht="15" x14ac:dyDescent="0.25">
      <c r="B58" s="13"/>
      <c r="C58" s="9"/>
      <c r="D58" s="9"/>
    </row>
    <row r="59" spans="2:4" s="4" customFormat="1" ht="15" x14ac:dyDescent="0.25">
      <c r="B59" s="13"/>
      <c r="C59" s="9"/>
      <c r="D59" s="9"/>
    </row>
    <row r="60" spans="2:4" s="4" customFormat="1" ht="15" x14ac:dyDescent="0.25">
      <c r="B60" s="13"/>
      <c r="C60" s="9"/>
      <c r="D60" s="9"/>
    </row>
    <row r="61" spans="2:4" s="4" customFormat="1" ht="15" x14ac:dyDescent="0.25">
      <c r="B61" s="13"/>
      <c r="C61" s="9"/>
      <c r="D61" s="9"/>
    </row>
    <row r="62" spans="2:4" s="4" customFormat="1" ht="15" x14ac:dyDescent="0.25">
      <c r="B62" s="13"/>
      <c r="C62" s="9"/>
      <c r="D62" s="9"/>
    </row>
    <row r="63" spans="2:4" s="4" customFormat="1" ht="15" x14ac:dyDescent="0.25">
      <c r="B63" s="13"/>
      <c r="C63" s="9"/>
      <c r="D63" s="9"/>
    </row>
    <row r="64" spans="2:4" s="4" customFormat="1" ht="15" x14ac:dyDescent="0.25">
      <c r="B64" s="13"/>
      <c r="C64" s="9"/>
      <c r="D64" s="9"/>
    </row>
    <row r="65" spans="2:4" s="4" customFormat="1" ht="15" x14ac:dyDescent="0.25">
      <c r="B65" s="13"/>
      <c r="C65" s="9"/>
      <c r="D65" s="9"/>
    </row>
    <row r="66" spans="2:4" s="4" customFormat="1" ht="15" x14ac:dyDescent="0.25">
      <c r="B66" s="13"/>
      <c r="C66" s="9"/>
      <c r="D66" s="9"/>
    </row>
    <row r="67" spans="2:4" s="4" customFormat="1" ht="15" x14ac:dyDescent="0.25">
      <c r="B67" s="13"/>
      <c r="C67" s="9"/>
      <c r="D67" s="9"/>
    </row>
    <row r="68" spans="2:4" s="4" customFormat="1" ht="15" x14ac:dyDescent="0.25">
      <c r="B68" s="13"/>
      <c r="C68" s="9"/>
      <c r="D68" s="9"/>
    </row>
    <row r="69" spans="2:4" s="4" customFormat="1" ht="15" x14ac:dyDescent="0.25">
      <c r="B69" s="13"/>
      <c r="C69" s="9"/>
      <c r="D69" s="9"/>
    </row>
    <row r="70" spans="2:4" s="4" customFormat="1" ht="15" x14ac:dyDescent="0.25">
      <c r="B70" s="13"/>
      <c r="C70" s="9"/>
      <c r="D70" s="9"/>
    </row>
    <row r="71" spans="2:4" s="4" customFormat="1" ht="15" x14ac:dyDescent="0.25">
      <c r="B71" s="13"/>
      <c r="C71" s="9"/>
      <c r="D71" s="9"/>
    </row>
    <row r="72" spans="2:4" s="4" customFormat="1" ht="15" x14ac:dyDescent="0.25">
      <c r="B72" s="13"/>
      <c r="C72" s="9"/>
      <c r="D72" s="9"/>
    </row>
    <row r="73" spans="2:4" s="4" customFormat="1" ht="15" x14ac:dyDescent="0.25">
      <c r="B73" s="13"/>
      <c r="C73" s="9"/>
      <c r="D73" s="9"/>
    </row>
    <row r="74" spans="2:4" s="4" customFormat="1" ht="15" x14ac:dyDescent="0.25">
      <c r="B74" s="13"/>
      <c r="C74" s="9"/>
      <c r="D74" s="9"/>
    </row>
    <row r="75" spans="2:4" s="4" customFormat="1" ht="15" x14ac:dyDescent="0.25">
      <c r="B75" s="13"/>
      <c r="C75" s="9"/>
      <c r="D75" s="9"/>
    </row>
    <row r="76" spans="2:4" s="4" customFormat="1" ht="15" x14ac:dyDescent="0.25">
      <c r="B76" s="13"/>
      <c r="C76" s="9"/>
      <c r="D76" s="9"/>
    </row>
    <row r="77" spans="2:4" s="4" customFormat="1" ht="15" x14ac:dyDescent="0.25">
      <c r="B77" s="13"/>
      <c r="C77" s="9"/>
      <c r="D77" s="9"/>
    </row>
    <row r="78" spans="2:4" s="4" customFormat="1" ht="15" x14ac:dyDescent="0.25">
      <c r="B78" s="13"/>
      <c r="C78" s="9"/>
      <c r="D78" s="9"/>
    </row>
    <row r="79" spans="2:4" s="4" customFormat="1" ht="15" x14ac:dyDescent="0.25">
      <c r="B79" s="13"/>
      <c r="C79" s="9"/>
      <c r="D79" s="9"/>
    </row>
    <row r="80" spans="2:4" s="4" customFormat="1" ht="15" x14ac:dyDescent="0.25">
      <c r="B80" s="13"/>
      <c r="C80" s="9"/>
      <c r="D80" s="9"/>
    </row>
    <row r="81" spans="2:4" s="4" customFormat="1" ht="15" x14ac:dyDescent="0.25">
      <c r="B81" s="13"/>
      <c r="C81" s="9"/>
      <c r="D81" s="9"/>
    </row>
    <row r="82" spans="2:4" s="4" customFormat="1" ht="15" x14ac:dyDescent="0.25">
      <c r="B82" s="13"/>
      <c r="C82" s="9"/>
      <c r="D82" s="9"/>
    </row>
    <row r="83" spans="2:4" s="4" customFormat="1" ht="15" x14ac:dyDescent="0.25">
      <c r="B83" s="13"/>
      <c r="C83" s="9"/>
      <c r="D83" s="9"/>
    </row>
    <row r="84" spans="2:4" s="4" customFormat="1" ht="15" x14ac:dyDescent="0.25">
      <c r="B84" s="13"/>
      <c r="C84" s="9"/>
      <c r="D84" s="9"/>
    </row>
    <row r="85" spans="2:4" s="4" customFormat="1" ht="15" x14ac:dyDescent="0.25">
      <c r="B85" s="13"/>
      <c r="C85" s="9"/>
      <c r="D85" s="9"/>
    </row>
    <row r="86" spans="2:4" s="4" customFormat="1" ht="15" x14ac:dyDescent="0.25">
      <c r="B86" s="13"/>
      <c r="C86" s="9"/>
      <c r="D86" s="9"/>
    </row>
    <row r="87" spans="2:4" s="4" customFormat="1" ht="15" x14ac:dyDescent="0.25">
      <c r="B87" s="13"/>
      <c r="C87" s="9"/>
      <c r="D87" s="9"/>
    </row>
    <row r="88" spans="2:4" s="4" customFormat="1" ht="15" x14ac:dyDescent="0.25">
      <c r="B88" s="13"/>
      <c r="C88" s="9"/>
      <c r="D88" s="9"/>
    </row>
    <row r="89" spans="2:4" s="4" customFormat="1" ht="15" x14ac:dyDescent="0.25">
      <c r="B89" s="13"/>
      <c r="C89" s="9"/>
      <c r="D89" s="9"/>
    </row>
    <row r="90" spans="2:4" s="4" customFormat="1" ht="15" x14ac:dyDescent="0.25">
      <c r="B90" s="13"/>
      <c r="C90" s="9"/>
      <c r="D90" s="9"/>
    </row>
    <row r="91" spans="2:4" s="4" customFormat="1" ht="15" x14ac:dyDescent="0.25">
      <c r="B91" s="13"/>
      <c r="C91" s="9"/>
      <c r="D91" s="9"/>
    </row>
    <row r="92" spans="2:4" s="4" customFormat="1" ht="15" x14ac:dyDescent="0.25">
      <c r="B92" s="13"/>
      <c r="C92" s="9"/>
      <c r="D92" s="9"/>
    </row>
    <row r="93" spans="2:4" s="4" customFormat="1" ht="15" x14ac:dyDescent="0.25">
      <c r="B93" s="13"/>
      <c r="C93" s="9"/>
      <c r="D93" s="9"/>
    </row>
    <row r="94" spans="2:4" s="4" customFormat="1" ht="15" x14ac:dyDescent="0.25">
      <c r="B94" s="13"/>
      <c r="C94" s="9"/>
      <c r="D94" s="9"/>
    </row>
    <row r="95" spans="2:4" s="4" customFormat="1" ht="15" x14ac:dyDescent="0.25">
      <c r="B95" s="13"/>
      <c r="C95" s="9"/>
      <c r="D95" s="9"/>
    </row>
    <row r="96" spans="2:4" s="4" customFormat="1" ht="15" x14ac:dyDescent="0.25">
      <c r="B96" s="13"/>
      <c r="C96" s="9"/>
      <c r="D96" s="9"/>
    </row>
    <row r="97" spans="2:4" s="4" customFormat="1" ht="15" x14ac:dyDescent="0.25">
      <c r="B97" s="13"/>
      <c r="C97" s="9"/>
      <c r="D97" s="9"/>
    </row>
    <row r="98" spans="2:4" s="4" customFormat="1" ht="15" x14ac:dyDescent="0.25">
      <c r="B98" s="13"/>
      <c r="C98" s="9"/>
      <c r="D98" s="9"/>
    </row>
    <row r="99" spans="2:4" s="4" customFormat="1" ht="15" x14ac:dyDescent="0.25">
      <c r="B99" s="13"/>
      <c r="C99" s="9"/>
      <c r="D99" s="9"/>
    </row>
    <row r="100" spans="2:4" s="4" customFormat="1" ht="15" x14ac:dyDescent="0.25">
      <c r="B100" s="13"/>
      <c r="C100" s="9"/>
      <c r="D100" s="9"/>
    </row>
    <row r="101" spans="2:4" s="4" customFormat="1" ht="15" x14ac:dyDescent="0.25">
      <c r="B101" s="13"/>
      <c r="C101" s="9"/>
      <c r="D101" s="9"/>
    </row>
    <row r="102" spans="2:4" s="4" customFormat="1" ht="15" x14ac:dyDescent="0.25">
      <c r="B102" s="13"/>
      <c r="C102" s="9"/>
      <c r="D102" s="9"/>
    </row>
    <row r="103" spans="2:4" s="4" customFormat="1" ht="15" x14ac:dyDescent="0.25">
      <c r="B103" s="13"/>
      <c r="C103" s="9"/>
      <c r="D103" s="9"/>
    </row>
    <row r="104" spans="2:4" s="4" customFormat="1" ht="15" x14ac:dyDescent="0.25">
      <c r="B104" s="13"/>
      <c r="C104" s="9"/>
      <c r="D104" s="9"/>
    </row>
    <row r="105" spans="2:4" s="4" customFormat="1" ht="15" x14ac:dyDescent="0.25">
      <c r="B105" s="13"/>
      <c r="C105" s="9"/>
      <c r="D105" s="9"/>
    </row>
    <row r="106" spans="2:4" s="4" customFormat="1" ht="15" x14ac:dyDescent="0.25">
      <c r="B106" s="13"/>
      <c r="C106" s="9"/>
      <c r="D106" s="9"/>
    </row>
    <row r="107" spans="2:4" s="4" customFormat="1" ht="15" x14ac:dyDescent="0.25">
      <c r="B107" s="13"/>
      <c r="C107" s="9"/>
      <c r="D107" s="9"/>
    </row>
    <row r="108" spans="2:4" s="4" customFormat="1" ht="15" x14ac:dyDescent="0.25">
      <c r="B108" s="13"/>
      <c r="C108" s="9"/>
      <c r="D108" s="9"/>
    </row>
    <row r="109" spans="2:4" s="4" customFormat="1" ht="15" x14ac:dyDescent="0.25">
      <c r="B109" s="13"/>
      <c r="C109" s="9"/>
      <c r="D109" s="9"/>
    </row>
    <row r="110" spans="2:4" s="4" customFormat="1" ht="15" x14ac:dyDescent="0.25">
      <c r="B110" s="13"/>
      <c r="C110" s="9"/>
      <c r="D110" s="9"/>
    </row>
    <row r="111" spans="2:4" s="4" customFormat="1" ht="15" x14ac:dyDescent="0.25">
      <c r="B111" s="13"/>
      <c r="C111" s="9"/>
      <c r="D111" s="9"/>
    </row>
    <row r="112" spans="2:4" s="4" customFormat="1" ht="15" x14ac:dyDescent="0.25">
      <c r="B112" s="13"/>
      <c r="C112" s="9"/>
      <c r="D112" s="9"/>
    </row>
    <row r="113" spans="2:4" s="4" customFormat="1" ht="15" x14ac:dyDescent="0.25">
      <c r="B113" s="13"/>
      <c r="C113" s="9"/>
      <c r="D113" s="9"/>
    </row>
    <row r="114" spans="2:4" s="4" customFormat="1" ht="15" x14ac:dyDescent="0.25">
      <c r="B114" s="13"/>
      <c r="C114" s="9"/>
      <c r="D114" s="9"/>
    </row>
    <row r="115" spans="2:4" s="4" customFormat="1" ht="15" x14ac:dyDescent="0.25">
      <c r="B115" s="13"/>
      <c r="C115" s="9"/>
      <c r="D115" s="9"/>
    </row>
    <row r="116" spans="2:4" s="4" customFormat="1" ht="15" x14ac:dyDescent="0.25">
      <c r="B116" s="13"/>
      <c r="C116" s="9"/>
      <c r="D116" s="9"/>
    </row>
    <row r="117" spans="2:4" s="4" customFormat="1" ht="15" x14ac:dyDescent="0.25">
      <c r="B117" s="13"/>
      <c r="C117" s="9"/>
      <c r="D117" s="9"/>
    </row>
    <row r="118" spans="2:4" s="4" customFormat="1" ht="15" x14ac:dyDescent="0.25">
      <c r="B118" s="13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s="4" customFormat="1" ht="15" x14ac:dyDescent="0.25">
      <c r="B329" s="13"/>
      <c r="C329" s="9"/>
      <c r="D329" s="9"/>
    </row>
    <row r="330" spans="2:4" s="4" customFormat="1" ht="15" x14ac:dyDescent="0.25">
      <c r="B330" s="13"/>
      <c r="C330" s="9"/>
      <c r="D330" s="9"/>
    </row>
    <row r="331" spans="2:4" x14ac:dyDescent="0.25">
      <c r="C331" s="8"/>
      <c r="D331" s="8"/>
    </row>
    <row r="332" spans="2:4" x14ac:dyDescent="0.25">
      <c r="C332" s="8"/>
      <c r="D332" s="8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  <row r="1842" spans="3:4" x14ac:dyDescent="0.25">
      <c r="C1842" s="8"/>
      <c r="D1842" s="8"/>
    </row>
    <row r="1843" spans="3:4" x14ac:dyDescent="0.25">
      <c r="C1843" s="8"/>
      <c r="D1843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108</v>
      </c>
      <c r="B1" s="31" t="s">
        <v>109</v>
      </c>
      <c r="C1" s="32"/>
      <c r="D1" s="33"/>
      <c r="E1" s="30" t="s">
        <v>110</v>
      </c>
      <c r="F1" s="34"/>
      <c r="I1" s="30" t="s">
        <v>111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112</v>
      </c>
      <c r="B3" s="37" t="s">
        <v>113</v>
      </c>
      <c r="C3" s="37" t="s">
        <v>114</v>
      </c>
      <c r="D3" s="37" t="s">
        <v>115</v>
      </c>
      <c r="E3" s="37" t="s">
        <v>1</v>
      </c>
      <c r="F3" s="37" t="s">
        <v>116</v>
      </c>
      <c r="G3" s="37" t="s">
        <v>117</v>
      </c>
      <c r="H3" s="37" t="s">
        <v>118</v>
      </c>
      <c r="I3" s="37" t="s">
        <v>119</v>
      </c>
      <c r="J3" s="38" t="s">
        <v>120</v>
      </c>
    </row>
    <row r="4" spans="1:10" ht="30" x14ac:dyDescent="0.25">
      <c r="A4" s="39" t="s">
        <v>86</v>
      </c>
      <c r="B4" s="40" t="s">
        <v>121</v>
      </c>
      <c r="C4" s="78" t="s">
        <v>138</v>
      </c>
      <c r="D4" s="42" t="s">
        <v>87</v>
      </c>
      <c r="E4" s="43">
        <v>200</v>
      </c>
      <c r="F4" s="44">
        <v>0</v>
      </c>
      <c r="G4" s="45">
        <v>188.43533000000002</v>
      </c>
      <c r="H4" s="45">
        <v>5.68</v>
      </c>
      <c r="I4" s="45">
        <v>6.37</v>
      </c>
      <c r="J4" s="46">
        <v>27.47</v>
      </c>
    </row>
    <row r="5" spans="1:10" x14ac:dyDescent="0.25">
      <c r="A5" s="47"/>
      <c r="B5" s="48"/>
      <c r="C5" s="79" t="s">
        <v>109</v>
      </c>
      <c r="D5" s="49" t="s">
        <v>88</v>
      </c>
      <c r="E5" s="34">
        <v>5</v>
      </c>
      <c r="F5" s="50">
        <v>3.25</v>
      </c>
      <c r="G5" s="51">
        <v>33.031999999999996</v>
      </c>
      <c r="H5" s="51">
        <v>0.04</v>
      </c>
      <c r="I5" s="51">
        <v>3.63</v>
      </c>
      <c r="J5" s="52">
        <v>7.0000000000000007E-2</v>
      </c>
    </row>
    <row r="6" spans="1:10" x14ac:dyDescent="0.25">
      <c r="A6" s="47"/>
      <c r="B6" s="53" t="s">
        <v>122</v>
      </c>
      <c r="C6" s="79" t="s">
        <v>109</v>
      </c>
      <c r="D6" s="49" t="s">
        <v>89</v>
      </c>
      <c r="E6" s="34">
        <v>25</v>
      </c>
      <c r="F6" s="50">
        <v>2.2000000000000002</v>
      </c>
      <c r="G6" s="51">
        <v>67.379999999999981</v>
      </c>
      <c r="H6" s="51">
        <v>1.93</v>
      </c>
      <c r="I6" s="51">
        <v>0.75</v>
      </c>
      <c r="J6" s="52">
        <v>13.33</v>
      </c>
    </row>
    <row r="7" spans="1:10" x14ac:dyDescent="0.25">
      <c r="A7" s="47"/>
      <c r="B7" s="53" t="s">
        <v>123</v>
      </c>
      <c r="C7" s="79" t="s">
        <v>139</v>
      </c>
      <c r="D7" s="49" t="s">
        <v>90</v>
      </c>
      <c r="E7" s="34">
        <v>200</v>
      </c>
      <c r="F7" s="50">
        <v>7.82</v>
      </c>
      <c r="G7" s="51">
        <v>79.549904000000012</v>
      </c>
      <c r="H7" s="51">
        <v>3.64</v>
      </c>
      <c r="I7" s="51">
        <v>3.34</v>
      </c>
      <c r="J7" s="52">
        <v>9.57</v>
      </c>
    </row>
    <row r="8" spans="1:10" x14ac:dyDescent="0.25">
      <c r="A8" s="47"/>
      <c r="B8" s="53" t="s">
        <v>124</v>
      </c>
      <c r="C8" s="48"/>
      <c r="D8" s="49"/>
      <c r="E8" s="34"/>
      <c r="F8" s="50"/>
      <c r="G8" s="51"/>
      <c r="H8" s="51"/>
      <c r="I8" s="51"/>
      <c r="J8" s="52"/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125</v>
      </c>
      <c r="B11" s="61" t="s">
        <v>124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126</v>
      </c>
      <c r="B14" s="62" t="s">
        <v>127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128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129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130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131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132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133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102</v>
      </c>
      <c r="B23" s="61" t="s">
        <v>134</v>
      </c>
      <c r="C23" s="78" t="s">
        <v>109</v>
      </c>
      <c r="D23" s="42" t="s">
        <v>103</v>
      </c>
      <c r="E23" s="43">
        <v>60</v>
      </c>
      <c r="F23" s="44">
        <v>0</v>
      </c>
      <c r="G23" s="45">
        <v>219.42760541999996</v>
      </c>
      <c r="H23" s="45">
        <v>4.03</v>
      </c>
      <c r="I23" s="45">
        <v>5.97</v>
      </c>
      <c r="J23" s="46">
        <v>38.22</v>
      </c>
    </row>
    <row r="24" spans="1:10" x14ac:dyDescent="0.25">
      <c r="A24" s="47"/>
      <c r="B24" s="75" t="s">
        <v>131</v>
      </c>
      <c r="C24" s="79" t="s">
        <v>140</v>
      </c>
      <c r="D24" s="49" t="s">
        <v>104</v>
      </c>
      <c r="E24" s="34">
        <v>200</v>
      </c>
      <c r="F24" s="50">
        <v>6.14</v>
      </c>
      <c r="G24" s="51">
        <v>77.788600000000002</v>
      </c>
      <c r="H24" s="51">
        <v>3.14</v>
      </c>
      <c r="I24" s="51">
        <v>3.21</v>
      </c>
      <c r="J24" s="52">
        <v>9.5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135</v>
      </c>
      <c r="B27" s="40" t="s">
        <v>121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130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131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123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136</v>
      </c>
      <c r="B33" s="61" t="s">
        <v>137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134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131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124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45348.326504629629</v>
      </c>
    </row>
    <row r="2" spans="1:2" x14ac:dyDescent="0.2">
      <c r="A2" t="s">
        <v>76</v>
      </c>
      <c r="B2" s="12">
        <v>45343.615486111114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2024-02-21T10:03:53Z</dcterms:modified>
</cp:coreProperties>
</file>