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13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'13.03.2024'!$A$4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20" i="1"/>
  <c r="CD17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<sst xmlns="http://schemas.openxmlformats.org/spreadsheetml/2006/main" count="177" uniqueCount="156">
  <si>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</si>
  <si>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</si>
  <si>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</si>
  <si>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</si>
  <si>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</si>
  <si>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</si>
  <si>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</si>
  <si>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</si>
  <si>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</si>
  <si>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</si>
  <si>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</si>
  <si>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</si>
  <si>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</si>
  <si>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</si>
  <si>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</si>
  <si>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</si>
  <si>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</si>
  <si>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</si>
  <si>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</si>
  <si>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</si>
  <si>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</si>
  <si>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</si>
  <si>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</si>
  <si>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</si>
  <si>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</si>
  <si>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</si>
  <si>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</si>
  <si>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</si>
  <si>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</si>
  <si>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</si>
  <si>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</si>
  <si>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</si>
  <si>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</si>
  <si>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</si>
  <si>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</si>
  <si>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</si>
  <si>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</si>
  <si>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</si>
  <si>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</si>
  <si>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</si>
  <si>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</si>
  <si>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</si>
  <si>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</si>
  <si>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</si>
  <si>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</si>
  <si>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</si>
  <si>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</si>
  <si>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</si>
  <si>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</si>
  <si>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</si>
  <si>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</si>
  <si>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</si>
  <si>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</si>
  <si>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</si>
  <si>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</si>
  <si>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</si>
  <si>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</si>
  <si>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</si>
  <si>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</si>
  <si>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</si>
  <si>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</si>
  <si>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</si>
  <si>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</si>
  <si>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</si>
  <si>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</si>
  <si>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</si>
  <si>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</si>
  <si>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</si>
  <si>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</si>
  <si>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</si>
  <si>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</si>
  <si>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</si>
  <si>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</si>
  <si>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</si>
  <si>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</si>
  <si>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</si>
  <si>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</si>
  <si>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</si>
  <si>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</si>
  <si>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</si>
  <si>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</si>
  <si>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</si>
  <si>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</si>
  <si>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</si>
  <si>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</si>
  <si>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</si>
  <si>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</si>
  <si>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</si>
  <si>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</si>
  <si>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</si>
  <si>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</si>
  <si>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без группы</t>
  </si>
  <si>
    <t>СанПиН 2.3/2.4.3590-20  3-7 лет</t>
  </si>
  <si>
    <t>Завтрак</t>
  </si>
  <si>
    <t>Омлет запеченный или паровой</t>
  </si>
  <si>
    <t>Горошек зеленый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</si>
  <si>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</si>
  <si>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</si>
  <si>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</si>
  <si>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</si>
  <si>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</si>
  <si>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 xml:space="preserve">10:00 </t>
  </si>
  <si>
    <t>Сок</t>
  </si>
  <si>
    <t>Итого за '10:00 '</t>
  </si>
  <si>
    <t>Обед</t>
  </si>
  <si>
    <t>Компот из кураги и изюма</t>
  </si>
  <si>
    <t>Хлеб пшеничный</t>
  </si>
  <si>
    <t>Хлеб ржаной</t>
  </si>
  <si>
    <t>Итого за 'Обед'</t>
  </si>
  <si>
    <t>Полдник</t>
  </si>
  <si>
    <t>Пряники</t>
  </si>
  <si>
    <t>Чай с молоком</t>
  </si>
  <si>
    <t>Итого за 'Полдник'</t>
  </si>
  <si>
    <t>13.03.2024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</si>
  <si>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</si>
  <si>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</si>
  <si>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</si>
  <si>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</si>
  <si>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</si>
  <si>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</si>
  <si>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</si>
  <si>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</si>
  <si>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</si>
  <si>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</si>
  <si>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</si>
  <si>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</si>
  <si>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</si>
  <si>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</si>
  <si>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</si>
  <si>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</si>
  <si>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</si>
  <si>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</si>
  <si>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</si>
  <si>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</si>
  <si>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</si>
  <si>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</si>
  <si>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</si>
  <si>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</si>
  <si>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</si>
  <si>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</si>
  <si>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</si>
  <si>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</si>
  <si>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</si>
  <si>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</si>
  <si>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</si>
  <si>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1/1</t>
  </si>
  <si>
    <t>4/13</t>
  </si>
  <si>
    <t>36/10</t>
  </si>
  <si>
    <t/>
  </si>
  <si>
    <t>30/10</t>
  </si>
  <si>
    <t xml:space="preserve">Омлет </t>
  </si>
  <si>
    <t xml:space="preserve">Сыр </t>
  </si>
  <si>
    <t>Суп-пюре из  овощей</t>
  </si>
  <si>
    <t xml:space="preserve">Плов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</si>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</sst>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30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.28515625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45364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"2/6"</f>
        <v>2/6</v>
      </c>
      <c r="B11" s="86" t="s">
        <v>150</v>
      </c>
      <c r="C11" s="27" t="str">
        <f>"150"</f>
        <v>150</v>
      </c>
      <c r="D11" s="27">
        <v>14.01</v>
      </c>
      <c r="E11" s="27">
        <v>14.91</v>
      </c>
      <c r="F11" s="27">
        <v>14.47</v>
      </c>
      <c r="G11" s="27">
        <v>0</v>
      </c>
      <c r="H11" s="27">
        <v>2.6</v>
      </c>
      <c r="I11" s="27">
        <v>196.28541630152796</v>
      </c>
      <c r="J11" s="26">
        <v>5.86</v>
      </c>
      <c r="K11" s="26">
        <v>0.08</v>
      </c>
      <c r="L11" s="26">
        <v>0</v>
      </c>
      <c r="M11" s="26">
        <v>0</v>
      </c>
      <c r="N11" s="26">
        <v>2.6</v>
      </c>
      <c r="O11" s="26">
        <v>0</v>
      </c>
      <c r="P11" s="26">
        <v>0</v>
      </c>
      <c r="Q11" s="26">
        <v>0</v>
      </c>
      <c r="R11" s="26">
        <v>0</v>
      </c>
      <c r="S11" s="26">
        <v>0.04</v>
      </c>
      <c r="T11" s="26">
        <v>2.1800000000000002</v>
      </c>
      <c r="U11" s="26">
        <v>456.36</v>
      </c>
      <c r="V11" s="26">
        <v>189.33</v>
      </c>
      <c r="W11" s="26">
        <v>101.34</v>
      </c>
      <c r="X11" s="26">
        <v>16.66</v>
      </c>
      <c r="Y11" s="26">
        <v>214.74</v>
      </c>
      <c r="Z11" s="26">
        <v>2.39</v>
      </c>
      <c r="AA11" s="26">
        <v>174.97</v>
      </c>
      <c r="AB11" s="26">
        <v>63.93</v>
      </c>
      <c r="AC11" s="26">
        <v>305.08</v>
      </c>
      <c r="AD11" s="26">
        <v>0.68</v>
      </c>
      <c r="AE11" s="26">
        <v>7.0000000000000007E-2</v>
      </c>
      <c r="AF11" s="26">
        <v>0.43</v>
      </c>
      <c r="AG11" s="26">
        <v>0.21</v>
      </c>
      <c r="AH11" s="26">
        <v>4.22</v>
      </c>
      <c r="AI11" s="26">
        <v>0.23</v>
      </c>
      <c r="AJ11" s="26">
        <v>0</v>
      </c>
      <c r="AK11" s="26">
        <v>68.599999999999994</v>
      </c>
      <c r="AL11" s="26">
        <v>67.739999999999995</v>
      </c>
      <c r="AM11" s="26">
        <v>1205.05</v>
      </c>
      <c r="AN11" s="26">
        <v>1002.45</v>
      </c>
      <c r="AO11" s="26">
        <v>458.1</v>
      </c>
      <c r="AP11" s="26">
        <v>669.54</v>
      </c>
      <c r="AQ11" s="26">
        <v>224.68</v>
      </c>
      <c r="AR11" s="26">
        <v>718.26</v>
      </c>
      <c r="AS11" s="26">
        <v>716.34</v>
      </c>
      <c r="AT11" s="26">
        <v>793.54</v>
      </c>
      <c r="AU11" s="26">
        <v>1239.79</v>
      </c>
      <c r="AV11" s="26">
        <v>343.66</v>
      </c>
      <c r="AW11" s="26">
        <v>419.82</v>
      </c>
      <c r="AX11" s="26">
        <v>1790.67</v>
      </c>
      <c r="AY11" s="26">
        <v>14.1</v>
      </c>
      <c r="AZ11" s="26">
        <v>400.52</v>
      </c>
      <c r="BA11" s="26">
        <v>936.53</v>
      </c>
      <c r="BB11" s="26">
        <v>556.65</v>
      </c>
      <c r="BC11" s="26">
        <v>306.14999999999998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0.26</v>
      </c>
      <c r="BJ11" s="26">
        <v>0</v>
      </c>
      <c r="BK11" s="26">
        <v>0.73</v>
      </c>
      <c r="BL11" s="26">
        <v>0</v>
      </c>
      <c r="BM11" s="26">
        <v>0.23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0.59</v>
      </c>
      <c r="BT11" s="26">
        <v>0</v>
      </c>
      <c r="BU11" s="26">
        <v>0</v>
      </c>
      <c r="BV11" s="26">
        <v>0.03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119.06</v>
      </c>
      <c r="CC11" s="27">
        <v>21.39</v>
      </c>
      <c r="CE11" s="26">
        <v>185.63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0.75</v>
      </c>
    </row>
    <row r="12" spans="1:95" s="26" customFormat="1" ht="15" x14ac:dyDescent="0.25">
      <c r="A12" s="26" t="str">
        <f>"1/1"</f>
        <v>1/1</v>
      </c>
      <c r="B12" s="86" t="s">
        <v>95</v>
      </c>
      <c r="C12" s="27" t="str">
        <f>"30"</f>
        <v>30</v>
      </c>
      <c r="D12" s="27">
        <v>0.91</v>
      </c>
      <c r="E12" s="27">
        <v>0</v>
      </c>
      <c r="F12" s="27">
        <v>1.23</v>
      </c>
      <c r="G12" s="27">
        <v>1.23</v>
      </c>
      <c r="H12" s="27">
        <v>3.35</v>
      </c>
      <c r="I12" s="27">
        <v>25.261655999999999</v>
      </c>
      <c r="J12" s="26">
        <v>0.15</v>
      </c>
      <c r="K12" s="26">
        <v>0.78</v>
      </c>
      <c r="L12" s="26">
        <v>0</v>
      </c>
      <c r="M12" s="26">
        <v>0</v>
      </c>
      <c r="N12" s="26">
        <v>0.97</v>
      </c>
      <c r="O12" s="26">
        <v>0.94</v>
      </c>
      <c r="P12" s="26">
        <v>1.44</v>
      </c>
      <c r="Q12" s="26">
        <v>0</v>
      </c>
      <c r="R12" s="26">
        <v>0</v>
      </c>
      <c r="S12" s="26">
        <v>0.03</v>
      </c>
      <c r="T12" s="26">
        <v>0.38</v>
      </c>
      <c r="U12" s="26">
        <v>105.84</v>
      </c>
      <c r="V12" s="26">
        <v>29.11</v>
      </c>
      <c r="W12" s="26">
        <v>5.88</v>
      </c>
      <c r="X12" s="26">
        <v>6.17</v>
      </c>
      <c r="Y12" s="26">
        <v>18.25</v>
      </c>
      <c r="Z12" s="26">
        <v>0.21</v>
      </c>
      <c r="AA12" s="26">
        <v>0</v>
      </c>
      <c r="AB12" s="26">
        <v>88.2</v>
      </c>
      <c r="AC12" s="26">
        <v>15</v>
      </c>
      <c r="AD12" s="26">
        <v>0.59</v>
      </c>
      <c r="AE12" s="26">
        <v>0.03</v>
      </c>
      <c r="AF12" s="26">
        <v>0.01</v>
      </c>
      <c r="AG12" s="26">
        <v>0.21</v>
      </c>
      <c r="AH12" s="26">
        <v>0.39</v>
      </c>
      <c r="AI12" s="26">
        <v>2.94</v>
      </c>
      <c r="AJ12" s="26">
        <v>0</v>
      </c>
      <c r="AK12" s="26">
        <v>0</v>
      </c>
      <c r="AL12" s="26">
        <v>0</v>
      </c>
      <c r="AM12" s="26">
        <v>67.62</v>
      </c>
      <c r="AN12" s="26">
        <v>67.62</v>
      </c>
      <c r="AO12" s="26">
        <v>8.82</v>
      </c>
      <c r="AP12" s="26">
        <v>44.1</v>
      </c>
      <c r="AQ12" s="26">
        <v>10.58</v>
      </c>
      <c r="AR12" s="26">
        <v>38.22</v>
      </c>
      <c r="AS12" s="26">
        <v>41.16</v>
      </c>
      <c r="AT12" s="26">
        <v>100.84</v>
      </c>
      <c r="AU12" s="26">
        <v>138.18</v>
      </c>
      <c r="AV12" s="26">
        <v>18.82</v>
      </c>
      <c r="AW12" s="26">
        <v>47.04</v>
      </c>
      <c r="AX12" s="26">
        <v>102.9</v>
      </c>
      <c r="AY12" s="26">
        <v>0</v>
      </c>
      <c r="AZ12" s="26">
        <v>44.98</v>
      </c>
      <c r="BA12" s="26">
        <v>47.92</v>
      </c>
      <c r="BB12" s="26">
        <v>29.4</v>
      </c>
      <c r="BC12" s="26">
        <v>8.5299999999999994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7.0000000000000007E-2</v>
      </c>
      <c r="BL12" s="26">
        <v>0</v>
      </c>
      <c r="BM12" s="26">
        <v>0.05</v>
      </c>
      <c r="BN12" s="26">
        <v>0</v>
      </c>
      <c r="BO12" s="26">
        <v>0.01</v>
      </c>
      <c r="BP12" s="26">
        <v>0</v>
      </c>
      <c r="BQ12" s="26">
        <v>0</v>
      </c>
      <c r="BR12" s="26">
        <v>0</v>
      </c>
      <c r="BS12" s="26">
        <v>0.28000000000000003</v>
      </c>
      <c r="BT12" s="26">
        <v>0</v>
      </c>
      <c r="BU12" s="26">
        <v>0</v>
      </c>
      <c r="BV12" s="26">
        <v>0.69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25.17</v>
      </c>
      <c r="CC12" s="27">
        <v>9.1</v>
      </c>
      <c r="CE12" s="26">
        <v>14.7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151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"5"</f>
        <v>5</v>
      </c>
      <c r="D14" s="27">
        <v>0.04</v>
      </c>
      <c r="E14" s="27">
        <v>0.04</v>
      </c>
      <c r="F14" s="27">
        <v>3.63</v>
      </c>
      <c r="G14" s="27">
        <v>0</v>
      </c>
      <c r="H14" s="27">
        <v>7.0000000000000007E-2</v>
      </c>
      <c r="I14" s="27">
        <v>33.031999999999996</v>
      </c>
      <c r="J14" s="26">
        <v>2.36</v>
      </c>
      <c r="K14" s="26">
        <v>0.11</v>
      </c>
      <c r="L14" s="26">
        <v>0</v>
      </c>
      <c r="M14" s="26">
        <v>0</v>
      </c>
      <c r="N14" s="26">
        <v>7.0000000000000007E-2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7.0000000000000007E-2</v>
      </c>
      <c r="U14" s="26">
        <v>0.75</v>
      </c>
      <c r="V14" s="26">
        <v>1.5</v>
      </c>
      <c r="W14" s="26">
        <v>1.2</v>
      </c>
      <c r="X14" s="26">
        <v>0</v>
      </c>
      <c r="Y14" s="26">
        <v>1.5</v>
      </c>
      <c r="Z14" s="26">
        <v>0.01</v>
      </c>
      <c r="AA14" s="26">
        <v>20</v>
      </c>
      <c r="AB14" s="26">
        <v>15</v>
      </c>
      <c r="AC14" s="26">
        <v>22.5</v>
      </c>
      <c r="AD14" s="26">
        <v>0.05</v>
      </c>
      <c r="AE14" s="26">
        <v>0</v>
      </c>
      <c r="AF14" s="26">
        <v>0.01</v>
      </c>
      <c r="AG14" s="26">
        <v>0.01</v>
      </c>
      <c r="AH14" s="26">
        <v>0.01</v>
      </c>
      <c r="AI14" s="26">
        <v>0</v>
      </c>
      <c r="AJ14" s="26">
        <v>0</v>
      </c>
      <c r="AK14" s="26">
        <v>2.1</v>
      </c>
      <c r="AL14" s="26">
        <v>2.0499999999999998</v>
      </c>
      <c r="AM14" s="26">
        <v>3.8</v>
      </c>
      <c r="AN14" s="26">
        <v>2.25</v>
      </c>
      <c r="AO14" s="26">
        <v>0.85</v>
      </c>
      <c r="AP14" s="26">
        <v>2.35</v>
      </c>
      <c r="AQ14" s="26">
        <v>2.15</v>
      </c>
      <c r="AR14" s="26">
        <v>2.1</v>
      </c>
      <c r="AS14" s="26">
        <v>1.8</v>
      </c>
      <c r="AT14" s="26">
        <v>1.3</v>
      </c>
      <c r="AU14" s="26">
        <v>2.85</v>
      </c>
      <c r="AV14" s="26">
        <v>1.75</v>
      </c>
      <c r="AW14" s="26">
        <v>1.2</v>
      </c>
      <c r="AX14" s="26">
        <v>7.1</v>
      </c>
      <c r="AY14" s="26">
        <v>0</v>
      </c>
      <c r="AZ14" s="26">
        <v>2.4</v>
      </c>
      <c r="BA14" s="26">
        <v>2.7</v>
      </c>
      <c r="BB14" s="26">
        <v>2.1</v>
      </c>
      <c r="BC14" s="26">
        <v>0.5</v>
      </c>
      <c r="BD14" s="26">
        <v>0.13</v>
      </c>
      <c r="BE14" s="26">
        <v>0.06</v>
      </c>
      <c r="BF14" s="26">
        <v>0.03</v>
      </c>
      <c r="BG14" s="26">
        <v>0.08</v>
      </c>
      <c r="BH14" s="26">
        <v>0.09</v>
      </c>
      <c r="BI14" s="26">
        <v>0.4</v>
      </c>
      <c r="BJ14" s="26">
        <v>0</v>
      </c>
      <c r="BK14" s="26">
        <v>1.1000000000000001</v>
      </c>
      <c r="BL14" s="26">
        <v>0</v>
      </c>
      <c r="BM14" s="26">
        <v>0.34</v>
      </c>
      <c r="BN14" s="26">
        <v>0</v>
      </c>
      <c r="BO14" s="26">
        <v>0</v>
      </c>
      <c r="BP14" s="26">
        <v>0</v>
      </c>
      <c r="BQ14" s="26">
        <v>0.08</v>
      </c>
      <c r="BR14" s="26">
        <v>0.12</v>
      </c>
      <c r="BS14" s="26">
        <v>0.9</v>
      </c>
      <c r="BT14" s="26">
        <v>0</v>
      </c>
      <c r="BU14" s="26">
        <v>0</v>
      </c>
      <c r="BV14" s="26">
        <v>0.05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1.25</v>
      </c>
      <c r="CC14" s="27">
        <v>3.25</v>
      </c>
      <c r="CE14" s="26">
        <v>22.5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"-"</f>
        <v>-</v>
      </c>
      <c r="B15" s="86" t="s">
        <v>98</v>
      </c>
      <c r="C15" s="27" t="str">
        <f>"25"</f>
        <v>25</v>
      </c>
      <c r="D15" s="27">
        <v>1.93</v>
      </c>
      <c r="E15" s="27">
        <v>0</v>
      </c>
      <c r="F15" s="27">
        <v>0.75</v>
      </c>
      <c r="G15" s="27">
        <v>0.75</v>
      </c>
      <c r="H15" s="27">
        <v>13.33</v>
      </c>
      <c r="I15" s="27">
        <v>67.379999999999981</v>
      </c>
      <c r="J15" s="26">
        <v>0.13</v>
      </c>
      <c r="K15" s="26">
        <v>0</v>
      </c>
      <c r="L15" s="26">
        <v>0</v>
      </c>
      <c r="M15" s="26">
        <v>0</v>
      </c>
      <c r="N15" s="26">
        <v>0.83</v>
      </c>
      <c r="O15" s="26">
        <v>11.7</v>
      </c>
      <c r="P15" s="26">
        <v>0.8</v>
      </c>
      <c r="Q15" s="26">
        <v>0</v>
      </c>
      <c r="R15" s="26">
        <v>0</v>
      </c>
      <c r="S15" s="26">
        <v>0.08</v>
      </c>
      <c r="T15" s="26">
        <v>0.4</v>
      </c>
      <c r="U15" s="26">
        <v>107.25</v>
      </c>
      <c r="V15" s="26">
        <v>32.75</v>
      </c>
      <c r="W15" s="26">
        <v>5.5</v>
      </c>
      <c r="X15" s="26">
        <v>8.25</v>
      </c>
      <c r="Y15" s="26">
        <v>21.25</v>
      </c>
      <c r="Z15" s="26">
        <v>0.5</v>
      </c>
      <c r="AA15" s="26">
        <v>0</v>
      </c>
      <c r="AB15" s="26">
        <v>0</v>
      </c>
      <c r="AC15" s="26">
        <v>0</v>
      </c>
      <c r="AD15" s="26">
        <v>0.43</v>
      </c>
      <c r="AE15" s="26">
        <v>0.04</v>
      </c>
      <c r="AF15" s="26">
        <v>0.01</v>
      </c>
      <c r="AG15" s="26">
        <v>0.4</v>
      </c>
      <c r="AH15" s="26">
        <v>0.75</v>
      </c>
      <c r="AI15" s="26">
        <v>0</v>
      </c>
      <c r="AJ15" s="26">
        <v>0</v>
      </c>
      <c r="AK15" s="26">
        <v>0</v>
      </c>
      <c r="AL15" s="26">
        <v>0</v>
      </c>
      <c r="AM15" s="26">
        <v>147.75</v>
      </c>
      <c r="AN15" s="26">
        <v>49.75</v>
      </c>
      <c r="AO15" s="26">
        <v>29.25</v>
      </c>
      <c r="AP15" s="26">
        <v>58.5</v>
      </c>
      <c r="AQ15" s="26">
        <v>22</v>
      </c>
      <c r="AR15" s="26">
        <v>105</v>
      </c>
      <c r="AS15" s="26">
        <v>65.25</v>
      </c>
      <c r="AT15" s="26">
        <v>90.75</v>
      </c>
      <c r="AU15" s="26">
        <v>75.25</v>
      </c>
      <c r="AV15" s="26">
        <v>40.25</v>
      </c>
      <c r="AW15" s="26">
        <v>70</v>
      </c>
      <c r="AX15" s="26">
        <v>581.25</v>
      </c>
      <c r="AY15" s="26">
        <v>0</v>
      </c>
      <c r="AZ15" s="26">
        <v>189.25</v>
      </c>
      <c r="BA15" s="26">
        <v>82.75</v>
      </c>
      <c r="BB15" s="26">
        <v>55.5</v>
      </c>
      <c r="BC15" s="26">
        <v>43.25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0.01</v>
      </c>
      <c r="BJ15" s="26">
        <v>0</v>
      </c>
      <c r="BK15" s="26">
        <v>0.08</v>
      </c>
      <c r="BL15" s="26">
        <v>0</v>
      </c>
      <c r="BM15" s="26">
        <v>0.04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0.28999999999999998</v>
      </c>
      <c r="BT15" s="26">
        <v>0</v>
      </c>
      <c r="BU15" s="26">
        <v>0</v>
      </c>
      <c r="BV15" s="26">
        <v>0.22</v>
      </c>
      <c r="BW15" s="26">
        <v>0.01</v>
      </c>
      <c r="BX15" s="26">
        <v>0</v>
      </c>
      <c r="BY15" s="26">
        <v>0</v>
      </c>
      <c r="BZ15" s="26">
        <v>0</v>
      </c>
      <c r="CA15" s="26">
        <v>0</v>
      </c>
      <c r="CB15" s="26">
        <v>8.5299999999999994</v>
      </c>
      <c r="CC15" s="27">
        <v>2.2000000000000002</v>
      </c>
      <c r="CE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1:95" s="26" customFormat="1" ht="15" x14ac:dyDescent="0.25">
      <c r="A16" s="26" t="str">
        <f>"36/10"</f>
        <v>36/10</v>
      </c>
      <c r="B16" s="86" t="s">
        <v>99</v>
      </c>
      <c r="C16" s="27" t="str">
        <f>"200"</f>
        <v>200</v>
      </c>
      <c r="D16" s="27">
        <v>3.64</v>
      </c>
      <c r="E16" s="27">
        <v>2.9</v>
      </c>
      <c r="F16" s="27">
        <v>3.34</v>
      </c>
      <c r="G16" s="27">
        <v>0.6</v>
      </c>
      <c r="H16" s="27">
        <v>9.57</v>
      </c>
      <c r="I16" s="27">
        <v>79.549904000000012</v>
      </c>
      <c r="J16" s="26">
        <v>2.36</v>
      </c>
      <c r="K16" s="26">
        <v>0</v>
      </c>
      <c r="L16" s="26">
        <v>0</v>
      </c>
      <c r="M16" s="26">
        <v>0</v>
      </c>
      <c r="N16" s="26">
        <v>7.98</v>
      </c>
      <c r="O16" s="26">
        <v>0.3</v>
      </c>
      <c r="P16" s="26">
        <v>1.28</v>
      </c>
      <c r="Q16" s="26">
        <v>0</v>
      </c>
      <c r="R16" s="26">
        <v>0</v>
      </c>
      <c r="S16" s="26">
        <v>0.26</v>
      </c>
      <c r="T16" s="26">
        <v>0.96</v>
      </c>
      <c r="U16" s="26">
        <v>50.56</v>
      </c>
      <c r="V16" s="26">
        <v>181.7</v>
      </c>
      <c r="W16" s="26">
        <v>110.21</v>
      </c>
      <c r="X16" s="26">
        <v>26.97</v>
      </c>
      <c r="Y16" s="26">
        <v>101.09</v>
      </c>
      <c r="Z16" s="26">
        <v>0.86</v>
      </c>
      <c r="AA16" s="26">
        <v>12</v>
      </c>
      <c r="AB16" s="26">
        <v>8.64</v>
      </c>
      <c r="AC16" s="26">
        <v>22.12</v>
      </c>
      <c r="AD16" s="26">
        <v>0.01</v>
      </c>
      <c r="AE16" s="26">
        <v>0.03</v>
      </c>
      <c r="AF16" s="26">
        <v>0.13</v>
      </c>
      <c r="AG16" s="26">
        <v>0.14000000000000001</v>
      </c>
      <c r="AH16" s="26">
        <v>1.07</v>
      </c>
      <c r="AI16" s="26">
        <v>0.52</v>
      </c>
      <c r="AJ16" s="26">
        <v>0</v>
      </c>
      <c r="AK16" s="26">
        <v>153.22</v>
      </c>
      <c r="AL16" s="26">
        <v>151.34</v>
      </c>
      <c r="AM16" s="26">
        <v>262.11</v>
      </c>
      <c r="AN16" s="26">
        <v>212.44</v>
      </c>
      <c r="AO16" s="26">
        <v>70.95</v>
      </c>
      <c r="AP16" s="26">
        <v>124.83</v>
      </c>
      <c r="AQ16" s="26">
        <v>40.950000000000003</v>
      </c>
      <c r="AR16" s="26">
        <v>139.68</v>
      </c>
      <c r="AS16" s="26">
        <v>1.28</v>
      </c>
      <c r="AT16" s="26">
        <v>2.86</v>
      </c>
      <c r="AU16" s="26">
        <v>2.71</v>
      </c>
      <c r="AV16" s="26">
        <v>0.79</v>
      </c>
      <c r="AW16" s="26">
        <v>1.02</v>
      </c>
      <c r="AX16" s="26">
        <v>9.02</v>
      </c>
      <c r="AY16" s="26">
        <v>2.2599999999999998</v>
      </c>
      <c r="AZ16" s="26">
        <v>0.98</v>
      </c>
      <c r="BA16" s="26">
        <v>0.98</v>
      </c>
      <c r="BB16" s="26">
        <v>174.35</v>
      </c>
      <c r="BC16" s="26">
        <v>25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0.01</v>
      </c>
      <c r="BT16" s="26">
        <v>0</v>
      </c>
      <c r="BU16" s="26">
        <v>0</v>
      </c>
      <c r="BV16" s="26">
        <v>0.03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198.6</v>
      </c>
      <c r="CC16" s="27">
        <v>7.82</v>
      </c>
      <c r="CE16" s="26">
        <v>13.44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4</v>
      </c>
      <c r="CQ16" s="26">
        <v>0</v>
      </c>
    </row>
    <row r="17" spans="1:95" s="32" customFormat="1" ht="14.25" x14ac:dyDescent="0.2">
      <c r="B17" s="87" t="s">
        <v>100</v>
      </c>
      <c r="C17" s="33"/>
      <c r="D17" s="33">
        <v>22.11</v>
      </c>
      <c r="E17" s="33">
        <v>19.43</v>
      </c>
      <c r="F17" s="33">
        <v>25.02</v>
      </c>
      <c r="G17" s="33">
        <v>2.58</v>
      </c>
      <c r="H17" s="33">
        <v>28.91</v>
      </c>
      <c r="I17" s="33">
        <v>422.54</v>
      </c>
      <c r="J17" s="32">
        <v>11.76</v>
      </c>
      <c r="K17" s="32">
        <v>0.97</v>
      </c>
      <c r="L17" s="32">
        <v>0</v>
      </c>
      <c r="M17" s="32">
        <v>0</v>
      </c>
      <c r="N17" s="32">
        <v>12.44</v>
      </c>
      <c r="O17" s="32">
        <v>12.94</v>
      </c>
      <c r="P17" s="32">
        <v>3.53</v>
      </c>
      <c r="Q17" s="32">
        <v>0</v>
      </c>
      <c r="R17" s="32">
        <v>0</v>
      </c>
      <c r="S17" s="32">
        <v>0.52</v>
      </c>
      <c r="T17" s="32">
        <v>4.25</v>
      </c>
      <c r="U17" s="32">
        <v>786.76</v>
      </c>
      <c r="V17" s="32">
        <v>440.39</v>
      </c>
      <c r="W17" s="32">
        <v>284.13</v>
      </c>
      <c r="X17" s="32">
        <v>61.36</v>
      </c>
      <c r="Y17" s="32">
        <v>392.83</v>
      </c>
      <c r="Z17" s="32">
        <v>4.01</v>
      </c>
      <c r="AA17" s="32">
        <v>219.57</v>
      </c>
      <c r="AB17" s="32">
        <v>185.97</v>
      </c>
      <c r="AC17" s="32">
        <v>378.98</v>
      </c>
      <c r="AD17" s="32">
        <v>1.78</v>
      </c>
      <c r="AE17" s="32">
        <v>0.17</v>
      </c>
      <c r="AF17" s="32">
        <v>0.62</v>
      </c>
      <c r="AG17" s="32">
        <v>0.97</v>
      </c>
      <c r="AH17" s="32">
        <v>6.85</v>
      </c>
      <c r="AI17" s="32">
        <v>3.73</v>
      </c>
      <c r="AJ17" s="32">
        <v>0</v>
      </c>
      <c r="AK17" s="32">
        <v>318.12</v>
      </c>
      <c r="AL17" s="32">
        <v>291.33</v>
      </c>
      <c r="AM17" s="32">
        <v>1824.33</v>
      </c>
      <c r="AN17" s="32">
        <v>1429.31</v>
      </c>
      <c r="AO17" s="32">
        <v>601.57000000000005</v>
      </c>
      <c r="AP17" s="32">
        <v>956.33</v>
      </c>
      <c r="AQ17" s="32">
        <v>342.36</v>
      </c>
      <c r="AR17" s="32">
        <v>1083.6600000000001</v>
      </c>
      <c r="AS17" s="32">
        <v>871.43</v>
      </c>
      <c r="AT17" s="32">
        <v>1041.49</v>
      </c>
      <c r="AU17" s="32">
        <v>1552.38</v>
      </c>
      <c r="AV17" s="32">
        <v>447.27</v>
      </c>
      <c r="AW17" s="32">
        <v>569.66999999999996</v>
      </c>
      <c r="AX17" s="32">
        <v>2801.14</v>
      </c>
      <c r="AY17" s="32">
        <v>16.36</v>
      </c>
      <c r="AZ17" s="32">
        <v>801.93</v>
      </c>
      <c r="BA17" s="32">
        <v>1148.28</v>
      </c>
      <c r="BB17" s="32">
        <v>901.4</v>
      </c>
      <c r="BC17" s="32">
        <v>396.33</v>
      </c>
      <c r="BD17" s="32">
        <v>0.22</v>
      </c>
      <c r="BE17" s="32">
        <v>0.11</v>
      </c>
      <c r="BF17" s="32">
        <v>0.08</v>
      </c>
      <c r="BG17" s="32">
        <v>0.19</v>
      </c>
      <c r="BH17" s="32">
        <v>0.22</v>
      </c>
      <c r="BI17" s="32">
        <v>0.86</v>
      </c>
      <c r="BJ17" s="32">
        <v>0.02</v>
      </c>
      <c r="BK17" s="32">
        <v>2.41</v>
      </c>
      <c r="BL17" s="32">
        <v>0.01</v>
      </c>
      <c r="BM17" s="32">
        <v>0.75</v>
      </c>
      <c r="BN17" s="32">
        <v>0.01</v>
      </c>
      <c r="BO17" s="32">
        <v>0.01</v>
      </c>
      <c r="BP17" s="32">
        <v>0</v>
      </c>
      <c r="BQ17" s="32">
        <v>0.16</v>
      </c>
      <c r="BR17" s="32">
        <v>0.24</v>
      </c>
      <c r="BS17" s="32">
        <v>2.39</v>
      </c>
      <c r="BT17" s="32">
        <v>0</v>
      </c>
      <c r="BU17" s="32">
        <v>0</v>
      </c>
      <c r="BV17" s="32">
        <v>1.07</v>
      </c>
      <c r="BW17" s="32">
        <v>0.01</v>
      </c>
      <c r="BX17" s="32">
        <v>0</v>
      </c>
      <c r="BY17" s="32">
        <v>0</v>
      </c>
      <c r="BZ17" s="32">
        <v>0</v>
      </c>
      <c r="CA17" s="32">
        <v>0</v>
      </c>
      <c r="CB17" s="32">
        <v>355.05</v>
      </c>
      <c r="CC17" s="33">
        <f>SUM($CC$9:$CC$16)</f>
        <v>47.610000000000007</v>
      </c>
      <c r="CD17" s="32" t="e">
        <f>$I$17/#REF!*100</f>
        <v>#REF!</v>
      </c>
      <c r="CE17" s="32">
        <v>250.57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4</v>
      </c>
      <c r="CQ17" s="32">
        <v>0.75</v>
      </c>
    </row>
    <row r="18" spans="1:95" s="26" customFormat="1" ht="15" x14ac:dyDescent="0.25">
      <c r="B18" s="88" t="s">
        <v>101</v>
      </c>
      <c r="C18" s="27"/>
      <c r="D18" s="27"/>
      <c r="E18" s="27"/>
      <c r="F18" s="27"/>
      <c r="G18" s="27"/>
      <c r="H18" s="27"/>
      <c r="I18" s="27"/>
      <c r="CC18" s="27"/>
    </row>
    <row r="19" spans="1:95" s="26" customFormat="1" ht="15" x14ac:dyDescent="0.25">
      <c r="A19" s="26" t="str">
        <f>"-"</f>
        <v>-</v>
      </c>
      <c r="B19" s="86" t="s">
        <v>102</v>
      </c>
      <c r="C19" s="27" t="str">
        <f>"200"</f>
        <v>200</v>
      </c>
      <c r="D19" s="27">
        <v>1</v>
      </c>
      <c r="E19" s="27">
        <v>0</v>
      </c>
      <c r="F19" s="27">
        <v>0.2</v>
      </c>
      <c r="G19" s="27">
        <v>0</v>
      </c>
      <c r="H19" s="27">
        <v>20.6</v>
      </c>
      <c r="I19" s="27">
        <v>86.47999999999999</v>
      </c>
      <c r="J19" s="26">
        <v>0</v>
      </c>
      <c r="K19" s="26">
        <v>0</v>
      </c>
      <c r="L19" s="26">
        <v>0</v>
      </c>
      <c r="M19" s="26">
        <v>0</v>
      </c>
      <c r="N19" s="26">
        <v>19.8</v>
      </c>
      <c r="O19" s="26">
        <v>0.4</v>
      </c>
      <c r="P19" s="26">
        <v>0.4</v>
      </c>
      <c r="Q19" s="26">
        <v>0</v>
      </c>
      <c r="R19" s="26">
        <v>0</v>
      </c>
      <c r="S19" s="26">
        <v>1</v>
      </c>
      <c r="T19" s="26">
        <v>0.6</v>
      </c>
      <c r="U19" s="26">
        <v>12</v>
      </c>
      <c r="V19" s="26">
        <v>240</v>
      </c>
      <c r="W19" s="26">
        <v>14</v>
      </c>
      <c r="X19" s="26">
        <v>8</v>
      </c>
      <c r="Y19" s="26">
        <v>14</v>
      </c>
      <c r="Z19" s="26">
        <v>2.8</v>
      </c>
      <c r="AA19" s="26">
        <v>0</v>
      </c>
      <c r="AB19" s="26">
        <v>0</v>
      </c>
      <c r="AC19" s="26">
        <v>0</v>
      </c>
      <c r="AD19" s="26">
        <v>0.2</v>
      </c>
      <c r="AE19" s="26">
        <v>0.02</v>
      </c>
      <c r="AF19" s="26">
        <v>0.02</v>
      </c>
      <c r="AG19" s="26">
        <v>0.2</v>
      </c>
      <c r="AH19" s="26">
        <v>0.4</v>
      </c>
      <c r="AI19" s="26">
        <v>4</v>
      </c>
      <c r="AJ19" s="26">
        <v>0.4</v>
      </c>
      <c r="AK19" s="26">
        <v>0</v>
      </c>
      <c r="AL19" s="26">
        <v>0</v>
      </c>
      <c r="AM19" s="26">
        <v>28</v>
      </c>
      <c r="AN19" s="26">
        <v>28</v>
      </c>
      <c r="AO19" s="26">
        <v>4</v>
      </c>
      <c r="AP19" s="26">
        <v>16</v>
      </c>
      <c r="AQ19" s="26">
        <v>4</v>
      </c>
      <c r="AR19" s="26">
        <v>14</v>
      </c>
      <c r="AS19" s="26">
        <v>26</v>
      </c>
      <c r="AT19" s="26">
        <v>16</v>
      </c>
      <c r="AU19" s="26">
        <v>116</v>
      </c>
      <c r="AV19" s="26">
        <v>10</v>
      </c>
      <c r="AW19" s="26">
        <v>22</v>
      </c>
      <c r="AX19" s="26">
        <v>64</v>
      </c>
      <c r="AY19" s="26">
        <v>0</v>
      </c>
      <c r="AZ19" s="26">
        <v>20</v>
      </c>
      <c r="BA19" s="26">
        <v>24</v>
      </c>
      <c r="BB19" s="26">
        <v>10</v>
      </c>
      <c r="BC19" s="26">
        <v>8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176.2</v>
      </c>
      <c r="CC19" s="27">
        <v>0</v>
      </c>
      <c r="CE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1:95" s="32" customFormat="1" ht="14.25" x14ac:dyDescent="0.2">
      <c r="B20" s="87" t="s">
        <v>103</v>
      </c>
      <c r="C20" s="33"/>
      <c r="D20" s="33">
        <v>1</v>
      </c>
      <c r="E20" s="33">
        <v>0</v>
      </c>
      <c r="F20" s="33">
        <v>0.2</v>
      </c>
      <c r="G20" s="33">
        <v>0</v>
      </c>
      <c r="H20" s="33">
        <v>20.6</v>
      </c>
      <c r="I20" s="33">
        <v>86.48</v>
      </c>
      <c r="J20" s="32">
        <v>0</v>
      </c>
      <c r="K20" s="32">
        <v>0</v>
      </c>
      <c r="L20" s="32">
        <v>0</v>
      </c>
      <c r="M20" s="32">
        <v>0</v>
      </c>
      <c r="N20" s="32">
        <v>19.8</v>
      </c>
      <c r="O20" s="32">
        <v>0.4</v>
      </c>
      <c r="P20" s="32">
        <v>0.4</v>
      </c>
      <c r="Q20" s="32">
        <v>0</v>
      </c>
      <c r="R20" s="32">
        <v>0</v>
      </c>
      <c r="S20" s="32">
        <v>1</v>
      </c>
      <c r="T20" s="32">
        <v>0.6</v>
      </c>
      <c r="U20" s="32">
        <v>12</v>
      </c>
      <c r="V20" s="32">
        <v>240</v>
      </c>
      <c r="W20" s="32">
        <v>14</v>
      </c>
      <c r="X20" s="32">
        <v>8</v>
      </c>
      <c r="Y20" s="32">
        <v>14</v>
      </c>
      <c r="Z20" s="32">
        <v>2.8</v>
      </c>
      <c r="AA20" s="32">
        <v>0</v>
      </c>
      <c r="AB20" s="32">
        <v>0</v>
      </c>
      <c r="AC20" s="32">
        <v>0</v>
      </c>
      <c r="AD20" s="32">
        <v>0.2</v>
      </c>
      <c r="AE20" s="32">
        <v>0.02</v>
      </c>
      <c r="AF20" s="32">
        <v>0.02</v>
      </c>
      <c r="AG20" s="32">
        <v>0.2</v>
      </c>
      <c r="AH20" s="32">
        <v>0.4</v>
      </c>
      <c r="AI20" s="32">
        <v>4</v>
      </c>
      <c r="AJ20" s="32">
        <v>0.4</v>
      </c>
      <c r="AK20" s="32">
        <v>0</v>
      </c>
      <c r="AL20" s="32">
        <v>0</v>
      </c>
      <c r="AM20" s="32">
        <v>28</v>
      </c>
      <c r="AN20" s="32">
        <v>28</v>
      </c>
      <c r="AO20" s="32">
        <v>4</v>
      </c>
      <c r="AP20" s="32">
        <v>16</v>
      </c>
      <c r="AQ20" s="32">
        <v>4</v>
      </c>
      <c r="AR20" s="32">
        <v>14</v>
      </c>
      <c r="AS20" s="32">
        <v>26</v>
      </c>
      <c r="AT20" s="32">
        <v>16</v>
      </c>
      <c r="AU20" s="32">
        <v>116</v>
      </c>
      <c r="AV20" s="32">
        <v>10</v>
      </c>
      <c r="AW20" s="32">
        <v>22</v>
      </c>
      <c r="AX20" s="32">
        <v>64</v>
      </c>
      <c r="AY20" s="32">
        <v>0</v>
      </c>
      <c r="AZ20" s="32">
        <v>20</v>
      </c>
      <c r="BA20" s="32">
        <v>24</v>
      </c>
      <c r="BB20" s="32">
        <v>10</v>
      </c>
      <c r="BC20" s="32">
        <v>8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176.2</v>
      </c>
      <c r="CC20" s="33">
        <f>SUM($CC$18:$CC$19)</f>
        <v>0</v>
      </c>
      <c r="CD20" s="32" t="e">
        <f>$I$20/#REF!*100</f>
        <v>#REF!</v>
      </c>
      <c r="CE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</row>
    <row r="21" spans="1:95" s="26" customFormat="1" ht="15" x14ac:dyDescent="0.25">
      <c r="B21" s="88" t="s">
        <v>104</v>
      </c>
      <c r="C21" s="27"/>
      <c r="D21" s="27"/>
      <c r="E21" s="27"/>
      <c r="F21" s="27"/>
      <c r="G21" s="27"/>
      <c r="H21" s="27"/>
      <c r="I21" s="27"/>
      <c r="CC21" s="27"/>
    </row>
    <row r="22" spans="1:95" s="26" customFormat="1" ht="15" x14ac:dyDescent="0.25">
      <c r="A22" s="26" t="str">
        <f>"31/2"</f>
        <v>31/2</v>
      </c>
      <c r="B22" s="86" t="s">
        <v>152</v>
      </c>
      <c r="C22" s="27" t="str">
        <f>"200"</f>
        <v>200</v>
      </c>
      <c r="D22" s="27">
        <v>2.56</v>
      </c>
      <c r="E22" s="27">
        <v>0.87</v>
      </c>
      <c r="F22" s="27">
        <v>2.83</v>
      </c>
      <c r="G22" s="27">
        <v>0.19</v>
      </c>
      <c r="H22" s="27">
        <v>11.51</v>
      </c>
      <c r="I22" s="27">
        <v>78.53088480000001</v>
      </c>
      <c r="J22" s="26">
        <v>1.76</v>
      </c>
      <c r="K22" s="26">
        <v>0.05</v>
      </c>
      <c r="L22" s="26">
        <v>0</v>
      </c>
      <c r="M22" s="26">
        <v>0</v>
      </c>
      <c r="N22" s="26">
        <v>4.21</v>
      </c>
      <c r="O22" s="26">
        <v>5.56</v>
      </c>
      <c r="P22" s="26">
        <v>1.74</v>
      </c>
      <c r="Q22" s="26">
        <v>0</v>
      </c>
      <c r="R22" s="26">
        <v>0</v>
      </c>
      <c r="S22" s="26">
        <v>0.18</v>
      </c>
      <c r="T22" s="26">
        <v>1.33</v>
      </c>
      <c r="U22" s="26">
        <v>217.15</v>
      </c>
      <c r="V22" s="26">
        <v>247.06</v>
      </c>
      <c r="W22" s="26">
        <v>54.68</v>
      </c>
      <c r="X22" s="26">
        <v>18.84</v>
      </c>
      <c r="Y22" s="26">
        <v>60.95</v>
      </c>
      <c r="Z22" s="26">
        <v>0.56999999999999995</v>
      </c>
      <c r="AA22" s="26">
        <v>15.6</v>
      </c>
      <c r="AB22" s="26">
        <v>1343.7</v>
      </c>
      <c r="AC22" s="26">
        <v>264.42</v>
      </c>
      <c r="AD22" s="26">
        <v>0.21</v>
      </c>
      <c r="AE22" s="26">
        <v>0.06</v>
      </c>
      <c r="AF22" s="26">
        <v>0.08</v>
      </c>
      <c r="AG22" s="26">
        <v>0.55000000000000004</v>
      </c>
      <c r="AH22" s="26">
        <v>1.1599999999999999</v>
      </c>
      <c r="AI22" s="26">
        <v>5.52</v>
      </c>
      <c r="AJ22" s="26">
        <v>0</v>
      </c>
      <c r="AK22" s="26">
        <v>47.92</v>
      </c>
      <c r="AL22" s="26">
        <v>47.33</v>
      </c>
      <c r="AM22" s="26">
        <v>165.61</v>
      </c>
      <c r="AN22" s="26">
        <v>127.8</v>
      </c>
      <c r="AO22" s="26">
        <v>37.950000000000003</v>
      </c>
      <c r="AP22" s="26">
        <v>87.03</v>
      </c>
      <c r="AQ22" s="26">
        <v>27.85</v>
      </c>
      <c r="AR22" s="26">
        <v>98.46</v>
      </c>
      <c r="AS22" s="26">
        <v>57.26</v>
      </c>
      <c r="AT22" s="26">
        <v>103.01</v>
      </c>
      <c r="AU22" s="26">
        <v>125.14</v>
      </c>
      <c r="AV22" s="26">
        <v>24.71</v>
      </c>
      <c r="AW22" s="26">
        <v>51.12</v>
      </c>
      <c r="AX22" s="26">
        <v>274.81</v>
      </c>
      <c r="AY22" s="26">
        <v>0</v>
      </c>
      <c r="AZ22" s="26">
        <v>75.22</v>
      </c>
      <c r="BA22" s="26">
        <v>57.94</v>
      </c>
      <c r="BB22" s="26">
        <v>91.89</v>
      </c>
      <c r="BC22" s="26">
        <v>25.97</v>
      </c>
      <c r="BD22" s="26">
        <v>0.06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0.19</v>
      </c>
      <c r="BJ22" s="26">
        <v>0</v>
      </c>
      <c r="BK22" s="26">
        <v>0.54</v>
      </c>
      <c r="BL22" s="26">
        <v>0</v>
      </c>
      <c r="BM22" s="26">
        <v>0.16</v>
      </c>
      <c r="BN22" s="26">
        <v>0</v>
      </c>
      <c r="BO22" s="26">
        <v>0.01</v>
      </c>
      <c r="BP22" s="26">
        <v>0</v>
      </c>
      <c r="BQ22" s="26">
        <v>0.04</v>
      </c>
      <c r="BR22" s="26">
        <v>0.06</v>
      </c>
      <c r="BS22" s="26">
        <v>0.46</v>
      </c>
      <c r="BT22" s="26">
        <v>0</v>
      </c>
      <c r="BU22" s="26">
        <v>0</v>
      </c>
      <c r="BV22" s="26">
        <v>0.06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227.8</v>
      </c>
      <c r="CC22" s="27">
        <v>9.76</v>
      </c>
      <c r="CE22" s="26">
        <v>239.55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"5/8"</f>
        <v>5/8</v>
      </c>
      <c r="B23" s="86" t="s">
        <v>153</v>
      </c>
      <c r="C23" s="27" t="str">
        <f>"150"</f>
        <v>150</v>
      </c>
      <c r="D23" s="27">
        <v>9.92</v>
      </c>
      <c r="E23" s="27">
        <v>7.33</v>
      </c>
      <c r="F23" s="27">
        <v>7.91</v>
      </c>
      <c r="G23" s="27">
        <v>0.3</v>
      </c>
      <c r="H23" s="27">
        <v>30.34</v>
      </c>
      <c r="I23" s="27">
        <v>231.0634704</v>
      </c>
      <c r="J23" s="26">
        <v>6.37</v>
      </c>
      <c r="K23" s="26">
        <v>0.13</v>
      </c>
      <c r="L23" s="26">
        <v>0</v>
      </c>
      <c r="M23" s="26">
        <v>0</v>
      </c>
      <c r="N23" s="26">
        <v>2.27</v>
      </c>
      <c r="O23" s="26">
        <v>26.29</v>
      </c>
      <c r="P23" s="26">
        <v>1.78</v>
      </c>
      <c r="Q23" s="26">
        <v>0</v>
      </c>
      <c r="R23" s="26">
        <v>0</v>
      </c>
      <c r="S23" s="26">
        <v>7.0000000000000007E-2</v>
      </c>
      <c r="T23" s="26">
        <v>1.34</v>
      </c>
      <c r="U23" s="26">
        <v>86.61</v>
      </c>
      <c r="V23" s="26">
        <v>96.96</v>
      </c>
      <c r="W23" s="26">
        <v>13.24</v>
      </c>
      <c r="X23" s="26">
        <v>25.61</v>
      </c>
      <c r="Y23" s="26">
        <v>94.35</v>
      </c>
      <c r="Z23" s="26">
        <v>1.3</v>
      </c>
      <c r="AA23" s="26">
        <v>12</v>
      </c>
      <c r="AB23" s="26">
        <v>2178</v>
      </c>
      <c r="AC23" s="26">
        <v>387</v>
      </c>
      <c r="AD23" s="26">
        <v>0.49</v>
      </c>
      <c r="AE23" s="26">
        <v>0.03</v>
      </c>
      <c r="AF23" s="26">
        <v>0.05</v>
      </c>
      <c r="AG23" s="26">
        <v>2.08</v>
      </c>
      <c r="AH23" s="26">
        <v>5.41</v>
      </c>
      <c r="AI23" s="26">
        <v>0.54</v>
      </c>
      <c r="AJ23" s="26">
        <v>0</v>
      </c>
      <c r="AK23" s="26">
        <v>2.27</v>
      </c>
      <c r="AL23" s="26">
        <v>2.21</v>
      </c>
      <c r="AM23" s="26">
        <v>791.07</v>
      </c>
      <c r="AN23" s="26">
        <v>715.27</v>
      </c>
      <c r="AO23" s="26">
        <v>228.53</v>
      </c>
      <c r="AP23" s="26">
        <v>400.03</v>
      </c>
      <c r="AQ23" s="26">
        <v>118.28</v>
      </c>
      <c r="AR23" s="26">
        <v>438.59</v>
      </c>
      <c r="AS23" s="26">
        <v>561.49</v>
      </c>
      <c r="AT23" s="26">
        <v>581.86</v>
      </c>
      <c r="AU23" s="26">
        <v>893.64</v>
      </c>
      <c r="AV23" s="26">
        <v>337.37</v>
      </c>
      <c r="AW23" s="26">
        <v>476.72</v>
      </c>
      <c r="AX23" s="26">
        <v>1638.3</v>
      </c>
      <c r="AY23" s="26">
        <v>113.6</v>
      </c>
      <c r="AZ23" s="26">
        <v>382.7</v>
      </c>
      <c r="BA23" s="26">
        <v>420.72</v>
      </c>
      <c r="BB23" s="26">
        <v>356.9</v>
      </c>
      <c r="BC23" s="26">
        <v>148.33000000000001</v>
      </c>
      <c r="BD23" s="26">
        <v>0.12</v>
      </c>
      <c r="BE23" s="26">
        <v>0.06</v>
      </c>
      <c r="BF23" s="26">
        <v>0.03</v>
      </c>
      <c r="BG23" s="26">
        <v>7.0000000000000007E-2</v>
      </c>
      <c r="BH23" s="26">
        <v>0.08</v>
      </c>
      <c r="BI23" s="26">
        <v>0.36</v>
      </c>
      <c r="BJ23" s="26">
        <v>0</v>
      </c>
      <c r="BK23" s="26">
        <v>1.04</v>
      </c>
      <c r="BL23" s="26">
        <v>0</v>
      </c>
      <c r="BM23" s="26">
        <v>0.32</v>
      </c>
      <c r="BN23" s="26">
        <v>0</v>
      </c>
      <c r="BO23" s="26">
        <v>0</v>
      </c>
      <c r="BP23" s="26">
        <v>0</v>
      </c>
      <c r="BQ23" s="26">
        <v>7.0000000000000007E-2</v>
      </c>
      <c r="BR23" s="26">
        <v>0.1</v>
      </c>
      <c r="BS23" s="26">
        <v>0.9</v>
      </c>
      <c r="BT23" s="26">
        <v>0</v>
      </c>
      <c r="BU23" s="26">
        <v>0</v>
      </c>
      <c r="BV23" s="26">
        <v>0.1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139.31</v>
      </c>
      <c r="CC23" s="27">
        <v>44.58</v>
      </c>
      <c r="CE23" s="26">
        <v>375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</v>
      </c>
    </row>
    <row r="24" spans="1:95" s="26" customFormat="1" ht="15" x14ac:dyDescent="0.25">
      <c r="A24" s="26" t="str">
        <f>"10/10"</f>
        <v>10/10</v>
      </c>
      <c r="B24" s="86" t="s">
        <v>105</v>
      </c>
      <c r="C24" s="27" t="str">
        <f>"200"</f>
        <v>200</v>
      </c>
      <c r="D24" s="27">
        <v>0.53</v>
      </c>
      <c r="E24" s="27">
        <v>0</v>
      </c>
      <c r="F24" s="27">
        <v>0.02</v>
      </c>
      <c r="G24" s="27">
        <v>0.02</v>
      </c>
      <c r="H24" s="27">
        <v>19.87</v>
      </c>
      <c r="I24" s="27">
        <v>75.65997999999999</v>
      </c>
      <c r="J24" s="26">
        <v>0.01</v>
      </c>
      <c r="K24" s="26">
        <v>0.74</v>
      </c>
      <c r="L24" s="26">
        <v>0</v>
      </c>
      <c r="M24" s="26">
        <v>0</v>
      </c>
      <c r="N24" s="26">
        <v>18.07</v>
      </c>
      <c r="O24" s="26">
        <v>0.23</v>
      </c>
      <c r="P24" s="26">
        <v>1.57</v>
      </c>
      <c r="Q24" s="26">
        <v>0</v>
      </c>
      <c r="R24" s="26">
        <v>0</v>
      </c>
      <c r="S24" s="26">
        <v>0.19</v>
      </c>
      <c r="T24" s="26">
        <v>0.54</v>
      </c>
      <c r="U24" s="26">
        <v>3.32</v>
      </c>
      <c r="V24" s="26">
        <v>139.47</v>
      </c>
      <c r="W24" s="26">
        <v>14.4</v>
      </c>
      <c r="X24" s="26">
        <v>8.3800000000000008</v>
      </c>
      <c r="Y24" s="26">
        <v>11.64</v>
      </c>
      <c r="Z24" s="26">
        <v>0.37</v>
      </c>
      <c r="AA24" s="26">
        <v>0</v>
      </c>
      <c r="AB24" s="26">
        <v>252</v>
      </c>
      <c r="AC24" s="26">
        <v>46.64</v>
      </c>
      <c r="AD24" s="26">
        <v>0.44</v>
      </c>
      <c r="AE24" s="26">
        <v>0.01</v>
      </c>
      <c r="AF24" s="26">
        <v>0.02</v>
      </c>
      <c r="AG24" s="26">
        <v>0.2</v>
      </c>
      <c r="AH24" s="26">
        <v>0.33</v>
      </c>
      <c r="AI24" s="26">
        <v>0.13</v>
      </c>
      <c r="AJ24" s="26">
        <v>0</v>
      </c>
      <c r="AK24" s="26">
        <v>0</v>
      </c>
      <c r="AL24" s="26">
        <v>0</v>
      </c>
      <c r="AM24" s="26">
        <v>2.89</v>
      </c>
      <c r="AN24" s="26">
        <v>2.27</v>
      </c>
      <c r="AO24" s="26">
        <v>7.0000000000000007E-2</v>
      </c>
      <c r="AP24" s="26">
        <v>1.72</v>
      </c>
      <c r="AQ24" s="26">
        <v>0.62</v>
      </c>
      <c r="AR24" s="26">
        <v>1.58</v>
      </c>
      <c r="AS24" s="26">
        <v>2.89</v>
      </c>
      <c r="AT24" s="26">
        <v>2.4</v>
      </c>
      <c r="AU24" s="26">
        <v>12.51</v>
      </c>
      <c r="AV24" s="26">
        <v>1.1000000000000001</v>
      </c>
      <c r="AW24" s="26">
        <v>2.27</v>
      </c>
      <c r="AX24" s="26">
        <v>8.24</v>
      </c>
      <c r="AY24" s="26">
        <v>0</v>
      </c>
      <c r="AZ24" s="26">
        <v>1.79</v>
      </c>
      <c r="BA24" s="26">
        <v>2.13</v>
      </c>
      <c r="BB24" s="26">
        <v>1.85</v>
      </c>
      <c r="BC24" s="26">
        <v>0.48</v>
      </c>
      <c r="BD24" s="26">
        <v>0.01</v>
      </c>
      <c r="BE24" s="26">
        <v>0.01</v>
      </c>
      <c r="BF24" s="26">
        <v>0.3</v>
      </c>
      <c r="BG24" s="26">
        <v>0.23</v>
      </c>
      <c r="BH24" s="26">
        <v>0.02</v>
      </c>
      <c r="BI24" s="26">
        <v>0.04</v>
      </c>
      <c r="BJ24" s="26">
        <v>0</v>
      </c>
      <c r="BK24" s="26">
        <v>1.04</v>
      </c>
      <c r="BL24" s="26">
        <v>0</v>
      </c>
      <c r="BM24" s="26">
        <v>0.53</v>
      </c>
      <c r="BN24" s="26">
        <v>0.1</v>
      </c>
      <c r="BO24" s="26">
        <v>0</v>
      </c>
      <c r="BP24" s="26">
        <v>0</v>
      </c>
      <c r="BQ24" s="26">
        <v>0</v>
      </c>
      <c r="BR24" s="26">
        <v>0.04</v>
      </c>
      <c r="BS24" s="26">
        <v>3.02</v>
      </c>
      <c r="BT24" s="26">
        <v>0</v>
      </c>
      <c r="BU24" s="26">
        <v>0</v>
      </c>
      <c r="BV24" s="26">
        <v>1.89</v>
      </c>
      <c r="BW24" s="26">
        <v>0</v>
      </c>
      <c r="BX24" s="26">
        <v>0.01</v>
      </c>
      <c r="BY24" s="26">
        <v>0</v>
      </c>
      <c r="BZ24" s="26">
        <v>0</v>
      </c>
      <c r="CA24" s="26">
        <v>0</v>
      </c>
      <c r="CB24" s="26">
        <v>212.94</v>
      </c>
      <c r="CC24" s="27">
        <v>6.12</v>
      </c>
      <c r="CE24" s="26">
        <v>42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"40"</f>
        <v>40</v>
      </c>
      <c r="D25" s="27">
        <v>2.64</v>
      </c>
      <c r="E25" s="27">
        <v>0</v>
      </c>
      <c r="F25" s="27">
        <v>0.26</v>
      </c>
      <c r="G25" s="27">
        <v>0.26</v>
      </c>
      <c r="H25" s="27">
        <v>18.760000000000002</v>
      </c>
      <c r="I25" s="27">
        <v>89.560399999999987</v>
      </c>
      <c r="J25" s="26">
        <v>0</v>
      </c>
      <c r="K25" s="26">
        <v>0</v>
      </c>
      <c r="L25" s="26">
        <v>0</v>
      </c>
      <c r="M25" s="26">
        <v>0</v>
      </c>
      <c r="N25" s="26">
        <v>0.44</v>
      </c>
      <c r="O25" s="26">
        <v>18.239999999999998</v>
      </c>
      <c r="P25" s="26">
        <v>0.08</v>
      </c>
      <c r="Q25" s="26">
        <v>0</v>
      </c>
      <c r="R25" s="26">
        <v>0</v>
      </c>
      <c r="S25" s="26">
        <v>0</v>
      </c>
      <c r="T25" s="26">
        <v>0.72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203.58</v>
      </c>
      <c r="AN25" s="26">
        <v>67.510000000000005</v>
      </c>
      <c r="AO25" s="26">
        <v>40.020000000000003</v>
      </c>
      <c r="AP25" s="26">
        <v>80.040000000000006</v>
      </c>
      <c r="AQ25" s="26">
        <v>30.28</v>
      </c>
      <c r="AR25" s="26">
        <v>144.77000000000001</v>
      </c>
      <c r="AS25" s="26">
        <v>89.78</v>
      </c>
      <c r="AT25" s="26">
        <v>125.28</v>
      </c>
      <c r="AU25" s="26">
        <v>103.36</v>
      </c>
      <c r="AV25" s="26">
        <v>54.29</v>
      </c>
      <c r="AW25" s="26">
        <v>96.05</v>
      </c>
      <c r="AX25" s="26">
        <v>803.18</v>
      </c>
      <c r="AY25" s="26">
        <v>0</v>
      </c>
      <c r="AZ25" s="26">
        <v>261.7</v>
      </c>
      <c r="BA25" s="26">
        <v>113.8</v>
      </c>
      <c r="BB25" s="26">
        <v>75.52</v>
      </c>
      <c r="BC25" s="26">
        <v>59.86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0.03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0.03</v>
      </c>
      <c r="BT25" s="26">
        <v>0</v>
      </c>
      <c r="BU25" s="26">
        <v>0</v>
      </c>
      <c r="BV25" s="26">
        <v>0.11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15.64</v>
      </c>
      <c r="CC25" s="27">
        <v>2.38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1.27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16.97</v>
      </c>
      <c r="E27" s="33">
        <v>8.1999999999999993</v>
      </c>
      <c r="F27" s="33">
        <v>11.27</v>
      </c>
      <c r="G27" s="33">
        <v>1.01</v>
      </c>
      <c r="H27" s="33">
        <v>88.81</v>
      </c>
      <c r="I27" s="33">
        <v>513.49</v>
      </c>
      <c r="J27" s="32">
        <v>8.17</v>
      </c>
      <c r="K27" s="32">
        <v>0.92</v>
      </c>
      <c r="L27" s="32">
        <v>0</v>
      </c>
      <c r="M27" s="32">
        <v>0</v>
      </c>
      <c r="N27" s="32">
        <v>25.23</v>
      </c>
      <c r="O27" s="32">
        <v>56.75</v>
      </c>
      <c r="P27" s="32">
        <v>6.83</v>
      </c>
      <c r="Q27" s="32">
        <v>0</v>
      </c>
      <c r="R27" s="32">
        <v>0</v>
      </c>
      <c r="S27" s="32">
        <v>0.64</v>
      </c>
      <c r="T27" s="32">
        <v>4.43</v>
      </c>
      <c r="U27" s="32">
        <v>429.07</v>
      </c>
      <c r="V27" s="32">
        <v>532.49</v>
      </c>
      <c r="W27" s="32">
        <v>89.33</v>
      </c>
      <c r="X27" s="32">
        <v>62.22</v>
      </c>
      <c r="Y27" s="32">
        <v>198.55</v>
      </c>
      <c r="Z27" s="32">
        <v>3.02</v>
      </c>
      <c r="AA27" s="32">
        <v>27.6</v>
      </c>
      <c r="AB27" s="32">
        <v>3774.7</v>
      </c>
      <c r="AC27" s="32">
        <v>698.26</v>
      </c>
      <c r="AD27" s="32">
        <v>1.41</v>
      </c>
      <c r="AE27" s="32">
        <v>0.14000000000000001</v>
      </c>
      <c r="AF27" s="32">
        <v>0.16</v>
      </c>
      <c r="AG27" s="32">
        <v>2.97</v>
      </c>
      <c r="AH27" s="32">
        <v>7.3</v>
      </c>
      <c r="AI27" s="32">
        <v>6.18</v>
      </c>
      <c r="AJ27" s="32">
        <v>0</v>
      </c>
      <c r="AK27" s="32">
        <v>50.19</v>
      </c>
      <c r="AL27" s="32">
        <v>49.55</v>
      </c>
      <c r="AM27" s="32">
        <v>1248.55</v>
      </c>
      <c r="AN27" s="32">
        <v>957.45</v>
      </c>
      <c r="AO27" s="32">
        <v>325.17</v>
      </c>
      <c r="AP27" s="32">
        <v>608.41999999999996</v>
      </c>
      <c r="AQ27" s="32">
        <v>193.02</v>
      </c>
      <c r="AR27" s="32">
        <v>757.6</v>
      </c>
      <c r="AS27" s="32">
        <v>770.81</v>
      </c>
      <c r="AT27" s="32">
        <v>870.76</v>
      </c>
      <c r="AU27" s="32">
        <v>1227.45</v>
      </c>
      <c r="AV27" s="32">
        <v>442.27</v>
      </c>
      <c r="AW27" s="32">
        <v>688.15</v>
      </c>
      <c r="AX27" s="32">
        <v>3030.34</v>
      </c>
      <c r="AY27" s="32">
        <v>113.6</v>
      </c>
      <c r="AZ27" s="32">
        <v>826.61</v>
      </c>
      <c r="BA27" s="32">
        <v>652.79</v>
      </c>
      <c r="BB27" s="32">
        <v>562.16</v>
      </c>
      <c r="BC27" s="32">
        <v>260.64</v>
      </c>
      <c r="BD27" s="32">
        <v>0.19</v>
      </c>
      <c r="BE27" s="32">
        <v>0.09</v>
      </c>
      <c r="BF27" s="32">
        <v>0.35</v>
      </c>
      <c r="BG27" s="32">
        <v>0.34</v>
      </c>
      <c r="BH27" s="32">
        <v>0.14000000000000001</v>
      </c>
      <c r="BI27" s="32">
        <v>0.57999999999999996</v>
      </c>
      <c r="BJ27" s="32">
        <v>0</v>
      </c>
      <c r="BK27" s="32">
        <v>2.69</v>
      </c>
      <c r="BL27" s="32">
        <v>0</v>
      </c>
      <c r="BM27" s="32">
        <v>1.01</v>
      </c>
      <c r="BN27" s="32">
        <v>0.11</v>
      </c>
      <c r="BO27" s="32">
        <v>0.01</v>
      </c>
      <c r="BP27" s="32">
        <v>0</v>
      </c>
      <c r="BQ27" s="32">
        <v>0.11</v>
      </c>
      <c r="BR27" s="32">
        <v>0.2</v>
      </c>
      <c r="BS27" s="32">
        <v>4.42</v>
      </c>
      <c r="BT27" s="32">
        <v>0</v>
      </c>
      <c r="BU27" s="32">
        <v>0</v>
      </c>
      <c r="BV27" s="32">
        <v>2.25</v>
      </c>
      <c r="BW27" s="32">
        <v>0.03</v>
      </c>
      <c r="BX27" s="32">
        <v>0.01</v>
      </c>
      <c r="BY27" s="32">
        <v>0</v>
      </c>
      <c r="BZ27" s="32">
        <v>0</v>
      </c>
      <c r="CA27" s="32">
        <v>0</v>
      </c>
      <c r="CB27" s="32">
        <v>605.09</v>
      </c>
      <c r="CC27" s="33">
        <f>SUM($CC$21:$CC$26)</f>
        <v>64.11</v>
      </c>
      <c r="CD27" s="32" t="e">
        <f>$I$27/#REF!*100</f>
        <v>#REF!</v>
      </c>
      <c r="CE27" s="32">
        <v>656.72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0.7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""</f>
        <v/>
      </c>
      <c r="B29" s="86" t="s">
        <v>110</v>
      </c>
      <c r="C29" s="27" t="str">
        <f>"60"</f>
        <v>60</v>
      </c>
      <c r="D29" s="27">
        <v>6.48</v>
      </c>
      <c r="E29" s="27">
        <v>0</v>
      </c>
      <c r="F29" s="27">
        <v>0.78</v>
      </c>
      <c r="G29" s="27">
        <v>0.78</v>
      </c>
      <c r="H29" s="27">
        <v>43.44</v>
      </c>
      <c r="I29" s="27">
        <v>206.45399999999998</v>
      </c>
      <c r="J29" s="26">
        <v>0.12</v>
      </c>
      <c r="K29" s="26">
        <v>0</v>
      </c>
      <c r="L29" s="26">
        <v>0</v>
      </c>
      <c r="M29" s="26">
        <v>0</v>
      </c>
      <c r="N29" s="26">
        <v>0.6</v>
      </c>
      <c r="O29" s="26">
        <v>40.74</v>
      </c>
      <c r="P29" s="26">
        <v>2.1</v>
      </c>
      <c r="Q29" s="26">
        <v>0</v>
      </c>
      <c r="R29" s="26">
        <v>0</v>
      </c>
      <c r="S29" s="26">
        <v>0</v>
      </c>
      <c r="T29" s="26">
        <v>0.3</v>
      </c>
      <c r="U29" s="26">
        <v>1.8</v>
      </c>
      <c r="V29" s="26">
        <v>73.2</v>
      </c>
      <c r="W29" s="26">
        <v>10.8</v>
      </c>
      <c r="X29" s="26">
        <v>9.6</v>
      </c>
      <c r="Y29" s="26">
        <v>51.6</v>
      </c>
      <c r="Z29" s="26">
        <v>0.72</v>
      </c>
      <c r="AA29" s="26">
        <v>0</v>
      </c>
      <c r="AB29" s="26">
        <v>0</v>
      </c>
      <c r="AC29" s="26">
        <v>0</v>
      </c>
      <c r="AD29" s="26">
        <v>0.9</v>
      </c>
      <c r="AE29" s="26">
        <v>0.1</v>
      </c>
      <c r="AF29" s="26">
        <v>0.02</v>
      </c>
      <c r="AG29" s="26">
        <v>0.72</v>
      </c>
      <c r="AH29" s="26">
        <v>1.8</v>
      </c>
      <c r="AI29" s="26">
        <v>0</v>
      </c>
      <c r="AJ29" s="26">
        <v>0</v>
      </c>
      <c r="AK29" s="26">
        <v>0</v>
      </c>
      <c r="AL29" s="26">
        <v>0</v>
      </c>
      <c r="AM29" s="26">
        <v>483.6</v>
      </c>
      <c r="AN29" s="26">
        <v>150</v>
      </c>
      <c r="AO29" s="26">
        <v>91.8</v>
      </c>
      <c r="AP29" s="26">
        <v>186.6</v>
      </c>
      <c r="AQ29" s="26">
        <v>60</v>
      </c>
      <c r="AR29" s="26">
        <v>300</v>
      </c>
      <c r="AS29" s="26">
        <v>198</v>
      </c>
      <c r="AT29" s="26">
        <v>240</v>
      </c>
      <c r="AU29" s="26">
        <v>204</v>
      </c>
      <c r="AV29" s="26">
        <v>120</v>
      </c>
      <c r="AW29" s="26">
        <v>210</v>
      </c>
      <c r="AX29" s="26">
        <v>1848</v>
      </c>
      <c r="AY29" s="26">
        <v>0</v>
      </c>
      <c r="AZ29" s="26">
        <v>582</v>
      </c>
      <c r="BA29" s="26">
        <v>300</v>
      </c>
      <c r="BB29" s="26">
        <v>150</v>
      </c>
      <c r="BC29" s="26">
        <v>120</v>
      </c>
      <c r="BD29" s="26">
        <v>0.19</v>
      </c>
      <c r="BE29" s="26">
        <v>0.13</v>
      </c>
      <c r="BF29" s="26">
        <v>7.0000000000000007E-2</v>
      </c>
      <c r="BG29" s="26">
        <v>0.13</v>
      </c>
      <c r="BH29" s="26">
        <v>0.11</v>
      </c>
      <c r="BI29" s="26">
        <v>0.45</v>
      </c>
      <c r="BJ29" s="26">
        <v>7.0000000000000007E-2</v>
      </c>
      <c r="BK29" s="26">
        <v>0.08</v>
      </c>
      <c r="BL29" s="26">
        <v>7.0000000000000007E-2</v>
      </c>
      <c r="BM29" s="26">
        <v>0.01</v>
      </c>
      <c r="BN29" s="26">
        <v>0.09</v>
      </c>
      <c r="BO29" s="26">
        <v>0.42</v>
      </c>
      <c r="BP29" s="26">
        <v>0</v>
      </c>
      <c r="BQ29" s="26">
        <v>7.0000000000000007E-2</v>
      </c>
      <c r="BR29" s="26">
        <v>0.01</v>
      </c>
      <c r="BS29" s="26">
        <v>0.06</v>
      </c>
      <c r="BT29" s="26">
        <v>0</v>
      </c>
      <c r="BU29" s="26">
        <v>0</v>
      </c>
      <c r="BV29" s="26">
        <v>0.28999999999999998</v>
      </c>
      <c r="BW29" s="26">
        <v>0.02</v>
      </c>
      <c r="BX29" s="26">
        <v>0.04</v>
      </c>
      <c r="BY29" s="26">
        <v>0</v>
      </c>
      <c r="BZ29" s="26">
        <v>0</v>
      </c>
      <c r="CA29" s="26">
        <v>0</v>
      </c>
      <c r="CB29" s="26">
        <v>8.4</v>
      </c>
      <c r="CC29" s="27">
        <v>12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26" customFormat="1" ht="15" x14ac:dyDescent="0.25">
      <c r="A30" s="26" t="str">
        <f>"30/10"</f>
        <v>30/10</v>
      </c>
      <c r="B30" s="86" t="s">
        <v>111</v>
      </c>
      <c r="C30" s="27" t="str">
        <f>"200"</f>
        <v>200</v>
      </c>
      <c r="D30" s="27">
        <v>2.92</v>
      </c>
      <c r="E30" s="27">
        <v>2.84</v>
      </c>
      <c r="F30" s="27">
        <v>3.16</v>
      </c>
      <c r="G30" s="27">
        <v>0.02</v>
      </c>
      <c r="H30" s="27">
        <v>9.5500000000000007</v>
      </c>
      <c r="I30" s="27">
        <v>76.614272</v>
      </c>
      <c r="J30" s="26">
        <v>2</v>
      </c>
      <c r="K30" s="26">
        <v>0</v>
      </c>
      <c r="L30" s="26">
        <v>0</v>
      </c>
      <c r="M30" s="26">
        <v>0</v>
      </c>
      <c r="N30" s="26">
        <v>9.51</v>
      </c>
      <c r="O30" s="26">
        <v>0</v>
      </c>
      <c r="P30" s="26">
        <v>0.04</v>
      </c>
      <c r="Q30" s="26">
        <v>0</v>
      </c>
      <c r="R30" s="26">
        <v>0</v>
      </c>
      <c r="S30" s="26">
        <v>0.1</v>
      </c>
      <c r="T30" s="26">
        <v>0.73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273.95999999999998</v>
      </c>
      <c r="AN30" s="26">
        <v>222.46</v>
      </c>
      <c r="AO30" s="26">
        <v>74.33</v>
      </c>
      <c r="AP30" s="26">
        <v>130.83000000000001</v>
      </c>
      <c r="AQ30" s="26">
        <v>42.83</v>
      </c>
      <c r="AR30" s="26">
        <v>146.27000000000001</v>
      </c>
      <c r="AS30" s="26">
        <v>1.67</v>
      </c>
      <c r="AT30" s="26">
        <v>3.72</v>
      </c>
      <c r="AU30" s="26">
        <v>3.53</v>
      </c>
      <c r="AV30" s="26">
        <v>1.03</v>
      </c>
      <c r="AW30" s="26">
        <v>1.32</v>
      </c>
      <c r="AX30" s="26">
        <v>11.76</v>
      </c>
      <c r="AY30" s="26">
        <v>2.94</v>
      </c>
      <c r="AZ30" s="26">
        <v>1.27</v>
      </c>
      <c r="BA30" s="26">
        <v>1.27</v>
      </c>
      <c r="BB30" s="26">
        <v>182.13</v>
      </c>
      <c r="BC30" s="26">
        <v>26.22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0.01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0.01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188.44</v>
      </c>
      <c r="CC30" s="27">
        <v>6.3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9.4</v>
      </c>
      <c r="E31" s="33">
        <v>2.84</v>
      </c>
      <c r="F31" s="33">
        <v>3.94</v>
      </c>
      <c r="G31" s="33">
        <v>0.8</v>
      </c>
      <c r="H31" s="33">
        <v>52.99</v>
      </c>
      <c r="I31" s="33">
        <v>283.07</v>
      </c>
      <c r="J31" s="32">
        <v>2.12</v>
      </c>
      <c r="K31" s="32">
        <v>0</v>
      </c>
      <c r="L31" s="32">
        <v>0</v>
      </c>
      <c r="M31" s="32">
        <v>0</v>
      </c>
      <c r="N31" s="32">
        <v>10.11</v>
      </c>
      <c r="O31" s="32">
        <v>40.74</v>
      </c>
      <c r="P31" s="32">
        <v>2.14</v>
      </c>
      <c r="Q31" s="32">
        <v>0</v>
      </c>
      <c r="R31" s="32">
        <v>0</v>
      </c>
      <c r="S31" s="32">
        <v>0.1</v>
      </c>
      <c r="T31" s="32">
        <v>1.03</v>
      </c>
      <c r="U31" s="32">
        <v>51.35</v>
      </c>
      <c r="V31" s="32">
        <v>217.89</v>
      </c>
      <c r="W31" s="32">
        <v>127.35</v>
      </c>
      <c r="X31" s="32">
        <v>22.9</v>
      </c>
      <c r="Y31" s="32">
        <v>135.30000000000001</v>
      </c>
      <c r="Z31" s="32">
        <v>0.83</v>
      </c>
      <c r="AA31" s="32">
        <v>20</v>
      </c>
      <c r="AB31" s="32">
        <v>9</v>
      </c>
      <c r="AC31" s="32">
        <v>22</v>
      </c>
      <c r="AD31" s="32">
        <v>0.9</v>
      </c>
      <c r="AE31" s="32">
        <v>0.14000000000000001</v>
      </c>
      <c r="AF31" s="32">
        <v>0.16</v>
      </c>
      <c r="AG31" s="32">
        <v>0.81</v>
      </c>
      <c r="AH31" s="32">
        <v>2.6</v>
      </c>
      <c r="AI31" s="32">
        <v>0.52</v>
      </c>
      <c r="AJ31" s="32">
        <v>0</v>
      </c>
      <c r="AK31" s="32">
        <v>159.74</v>
      </c>
      <c r="AL31" s="32">
        <v>157.78</v>
      </c>
      <c r="AM31" s="32">
        <v>757.56</v>
      </c>
      <c r="AN31" s="32">
        <v>372.46</v>
      </c>
      <c r="AO31" s="32">
        <v>166.13</v>
      </c>
      <c r="AP31" s="32">
        <v>317.43</v>
      </c>
      <c r="AQ31" s="32">
        <v>102.83</v>
      </c>
      <c r="AR31" s="32">
        <v>446.27</v>
      </c>
      <c r="AS31" s="32">
        <v>199.67</v>
      </c>
      <c r="AT31" s="32">
        <v>243.72</v>
      </c>
      <c r="AU31" s="32">
        <v>207.53</v>
      </c>
      <c r="AV31" s="32">
        <v>121.03</v>
      </c>
      <c r="AW31" s="32">
        <v>211.32</v>
      </c>
      <c r="AX31" s="32">
        <v>1859.76</v>
      </c>
      <c r="AY31" s="32">
        <v>2.94</v>
      </c>
      <c r="AZ31" s="32">
        <v>583.27</v>
      </c>
      <c r="BA31" s="32">
        <v>301.27</v>
      </c>
      <c r="BB31" s="32">
        <v>332.13</v>
      </c>
      <c r="BC31" s="32">
        <v>146.22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7.0000000000000007E-2</v>
      </c>
      <c r="BT31" s="32">
        <v>0</v>
      </c>
      <c r="BU31" s="32">
        <v>0</v>
      </c>
      <c r="BV31" s="32">
        <v>0.33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196.84</v>
      </c>
      <c r="CC31" s="33">
        <f>SUM($CC$28:$CC$30)</f>
        <v>18.3</v>
      </c>
      <c r="CD31" s="32" t="e">
        <f>$I$31/#REF!*100</f>
        <v>#REF!</v>
      </c>
      <c r="CE31" s="32">
        <v>21.5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5</v>
      </c>
      <c r="CQ31" s="32">
        <v>0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154</v>
      </c>
      <c r="C33" s="11" t="s">
        <v>155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x14ac:dyDescent="0.25">
      <c r="C318" s="10"/>
      <c r="D318" s="10"/>
      <c r="E318" s="10"/>
      <c r="F318" s="10"/>
      <c r="G318" s="10"/>
      <c r="H318" s="10"/>
      <c r="I318" s="10"/>
    </row>
    <row r="319" spans="2:81" x14ac:dyDescent="0.25">
      <c r="C319" s="10"/>
      <c r="D319" s="10"/>
      <c r="E319" s="10"/>
      <c r="F319" s="10"/>
      <c r="G319" s="10"/>
      <c r="H319" s="10"/>
      <c r="I319" s="10"/>
    </row>
    <row r="320" spans="2:81" x14ac:dyDescent="0.25">
      <c r="C320" s="10"/>
      <c r="D320" s="10"/>
      <c r="E320" s="10"/>
      <c r="F320" s="10"/>
      <c r="G320" s="10"/>
      <c r="H320" s="10"/>
      <c r="I320" s="10"/>
    </row>
    <row r="321" spans="3:9" x14ac:dyDescent="0.25">
      <c r="C321" s="10"/>
      <c r="D321" s="10"/>
      <c r="E321" s="10"/>
      <c r="F321" s="10"/>
      <c r="G321" s="10"/>
      <c r="H321" s="10"/>
      <c r="I321" s="10"/>
    </row>
    <row r="322" spans="3:9" x14ac:dyDescent="0.25">
      <c r="C322" s="10"/>
      <c r="D322" s="10"/>
      <c r="E322" s="10"/>
      <c r="F322" s="10"/>
      <c r="G322" s="10"/>
      <c r="H322" s="10"/>
      <c r="I322" s="10"/>
    </row>
    <row r="323" spans="3:9" x14ac:dyDescent="0.25">
      <c r="C323" s="10"/>
      <c r="D323" s="10"/>
      <c r="E323" s="10"/>
      <c r="F323" s="10"/>
      <c r="G323" s="10"/>
      <c r="H323" s="10"/>
      <c r="I323" s="10"/>
    </row>
    <row r="324" spans="3:9" x14ac:dyDescent="0.25">
      <c r="C324" s="10"/>
      <c r="D324" s="10"/>
      <c r="E324" s="10"/>
      <c r="F324" s="10"/>
      <c r="G324" s="10"/>
      <c r="H324" s="10"/>
      <c r="I324" s="10"/>
    </row>
    <row r="325" spans="3:9" x14ac:dyDescent="0.25">
      <c r="C325" s="10"/>
      <c r="D325" s="10"/>
      <c r="E325" s="10"/>
      <c r="F325" s="10"/>
      <c r="G325" s="10"/>
      <c r="H325" s="10"/>
      <c r="I325" s="10"/>
    </row>
    <row r="326" spans="3:9" x14ac:dyDescent="0.25">
      <c r="C326" s="10"/>
      <c r="D326" s="10"/>
      <c r="E326" s="10"/>
      <c r="F326" s="10"/>
      <c r="G326" s="10"/>
      <c r="H326" s="10"/>
      <c r="I326" s="10"/>
    </row>
    <row r="327" spans="3:9" x14ac:dyDescent="0.25">
      <c r="C327" s="10"/>
      <c r="D327" s="10"/>
      <c r="E327" s="10"/>
      <c r="F327" s="10"/>
      <c r="G327" s="10"/>
      <c r="H327" s="10"/>
      <c r="I327" s="10"/>
    </row>
    <row r="328" spans="3:9" x14ac:dyDescent="0.25">
      <c r="C328" s="10"/>
      <c r="D328" s="10"/>
      <c r="E328" s="10"/>
      <c r="F328" s="10"/>
      <c r="G328" s="10"/>
      <c r="H328" s="10"/>
      <c r="I328" s="10"/>
    </row>
    <row r="329" spans="3:9" x14ac:dyDescent="0.25">
      <c r="C329" s="10"/>
      <c r="D329" s="10"/>
      <c r="E329" s="10"/>
      <c r="F329" s="10"/>
      <c r="G329" s="10"/>
      <c r="H329" s="10"/>
      <c r="I329" s="10"/>
    </row>
    <row r="330" spans="3:9" x14ac:dyDescent="0.25">
      <c r="C330" s="10"/>
      <c r="D330" s="10"/>
      <c r="E330" s="10"/>
      <c r="F330" s="10"/>
      <c r="G330" s="10"/>
      <c r="H330" s="10"/>
      <c r="I330" s="10"/>
    </row>
    <row r="331" spans="3:9" x14ac:dyDescent="0.25">
      <c r="C331" s="10"/>
      <c r="D331" s="10"/>
      <c r="E331" s="10"/>
      <c r="F331" s="10"/>
      <c r="G331" s="10"/>
      <c r="H331" s="10"/>
      <c r="I331" s="10"/>
    </row>
    <row r="332" spans="3:9" x14ac:dyDescent="0.25">
      <c r="C332" s="10"/>
      <c r="D332" s="10"/>
      <c r="E332" s="10"/>
      <c r="F332" s="10"/>
      <c r="G332" s="10"/>
      <c r="H332" s="10"/>
      <c r="I332" s="10"/>
    </row>
    <row r="333" spans="3:9" x14ac:dyDescent="0.25">
      <c r="C333" s="10"/>
      <c r="D333" s="10"/>
      <c r="E333" s="10"/>
      <c r="F333" s="10"/>
      <c r="G333" s="10"/>
      <c r="H333" s="10"/>
      <c r="I333" s="10"/>
    </row>
    <row r="334" spans="3:9" x14ac:dyDescent="0.25">
      <c r="C334" s="10"/>
      <c r="D334" s="10"/>
      <c r="E334" s="10"/>
      <c r="F334" s="10"/>
      <c r="G334" s="10"/>
      <c r="H334" s="10"/>
      <c r="I334" s="10"/>
    </row>
    <row r="335" spans="3:9" x14ac:dyDescent="0.25">
      <c r="C335" s="10"/>
      <c r="D335" s="10"/>
      <c r="E335" s="10"/>
      <c r="F335" s="10"/>
      <c r="G335" s="10"/>
      <c r="H335" s="10"/>
      <c r="I335" s="10"/>
    </row>
    <row r="336" spans="3:9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114</v>
      </c>
      <c r="B1" s="36" t="s">
        <v>115</v>
      </c>
      <c r="C1" s="37"/>
      <c r="D1" s="38"/>
      <c r="E1" s="35" t="s">
        <v>116</v>
      </c>
      <c r="F1" s="39"/>
      <c r="I1" s="35" t="s">
        <v>117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118</v>
      </c>
      <c r="B3" s="42" t="s">
        <v>119</v>
      </c>
      <c r="C3" s="42" t="s">
        <v>120</v>
      </c>
      <c r="D3" s="42" t="s">
        <v>121</v>
      </c>
      <c r="E3" s="42" t="s">
        <v>5</v>
      </c>
      <c r="F3" s="42" t="s">
        <v>122</v>
      </c>
      <c r="G3" s="42" t="s">
        <v>123</v>
      </c>
      <c r="H3" s="42" t="s">
        <v>124</v>
      </c>
      <c r="I3" s="42" t="s">
        <v>125</v>
      </c>
      <c r="J3" s="43" t="s">
        <v>126</v>
      </c>
    </row>
    <row r="4" spans="1:10" x14ac:dyDescent="0.25">
      <c r="A4" s="44" t="s">
        <v>93</v>
      </c>
      <c r="B4" s="45" t="s">
        <v>127</v>
      </c>
      <c r="C4" s="83" t="s">
        <v>144</v>
      </c>
      <c r="D4" s="47" t="s">
        <v>94</v>
      </c>
      <c r="E4" s="48">
        <v>150</v>
      </c>
      <c r="F4" s="49">
        <v>21.39</v>
      </c>
      <c r="G4" s="50">
        <v>196.28541630152796</v>
      </c>
      <c r="H4" s="50">
        <v>14.01</v>
      </c>
      <c r="I4" s="50">
        <v>14.47</v>
      </c>
      <c r="J4" s="51">
        <v>2.6</v>
      </c>
    </row>
    <row r="5" spans="1:10" x14ac:dyDescent="0.25">
      <c r="A5" s="52"/>
      <c r="B5" s="53"/>
      <c r="C5" s="84" t="s">
        <v>145</v>
      </c>
      <c r="D5" s="54" t="s">
        <v>95</v>
      </c>
      <c r="E5" s="39">
        <v>30</v>
      </c>
      <c r="F5" s="55">
        <v>9.1</v>
      </c>
      <c r="G5" s="56">
        <v>25.261655999999999</v>
      </c>
      <c r="H5" s="56">
        <v>0.91</v>
      </c>
      <c r="I5" s="56">
        <v>1.23</v>
      </c>
      <c r="J5" s="57">
        <v>3.35</v>
      </c>
    </row>
    <row r="6" spans="1:10" x14ac:dyDescent="0.25">
      <c r="A6" s="52"/>
      <c r="B6" s="58" t="s">
        <v>128</v>
      </c>
      <c r="C6" s="84" t="s">
        <v>146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129</v>
      </c>
      <c r="C7" s="84" t="s">
        <v>115</v>
      </c>
      <c r="D7" s="54" t="s">
        <v>97</v>
      </c>
      <c r="E7" s="39">
        <v>5</v>
      </c>
      <c r="F7" s="55">
        <v>3.25</v>
      </c>
      <c r="G7" s="56">
        <v>33.031999999999996</v>
      </c>
      <c r="H7" s="56">
        <v>0.04</v>
      </c>
      <c r="I7" s="56">
        <v>3.63</v>
      </c>
      <c r="J7" s="57">
        <v>7.0000000000000007E-2</v>
      </c>
    </row>
    <row r="8" spans="1:10" x14ac:dyDescent="0.25">
      <c r="A8" s="52"/>
      <c r="B8" s="58" t="s">
        <v>130</v>
      </c>
      <c r="C8" s="84" t="s">
        <v>115</v>
      </c>
      <c r="D8" s="54" t="s">
        <v>98</v>
      </c>
      <c r="E8" s="39">
        <v>25</v>
      </c>
      <c r="F8" s="55">
        <v>2.2000000000000002</v>
      </c>
      <c r="G8" s="56">
        <v>67.379999999999981</v>
      </c>
      <c r="H8" s="56">
        <v>1.93</v>
      </c>
      <c r="I8" s="56">
        <v>0.75</v>
      </c>
      <c r="J8" s="57">
        <v>13.33</v>
      </c>
    </row>
    <row r="9" spans="1:10" x14ac:dyDescent="0.25">
      <c r="A9" s="52"/>
      <c r="B9" s="53"/>
      <c r="C9" s="84" t="s">
        <v>147</v>
      </c>
      <c r="D9" s="54" t="s">
        <v>99</v>
      </c>
      <c r="E9" s="39">
        <v>200</v>
      </c>
      <c r="F9" s="55">
        <v>7.82</v>
      </c>
      <c r="G9" s="56">
        <v>79.549904000000012</v>
      </c>
      <c r="H9" s="56">
        <v>3.64</v>
      </c>
      <c r="I9" s="56">
        <v>3.34</v>
      </c>
      <c r="J9" s="57">
        <v>9.57</v>
      </c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109</v>
      </c>
      <c r="B23" s="66" t="s">
        <v>140</v>
      </c>
      <c r="C23" s="83" t="s">
        <v>148</v>
      </c>
      <c r="D23" s="47" t="s">
        <v>110</v>
      </c>
      <c r="E23" s="48">
        <v>60</v>
      </c>
      <c r="F23" s="49">
        <v>12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137</v>
      </c>
      <c r="C24" s="84" t="s">
        <v>149</v>
      </c>
      <c r="D24" s="54" t="s">
        <v>111</v>
      </c>
      <c r="E24" s="39">
        <v>200</v>
      </c>
      <c r="F24" s="55">
        <v>6.3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45364.314421296294</v>
      </c>
    </row>
    <row r="2" spans="1:2" x14ac:dyDescent="0.2">
      <c r="A2" t="s">
        <v>82</v>
      </c>
      <c r="B2" s="14">
        <v>45358.409004629626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13.03.2024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2024-03-07T04:50:43Z</dcterms:modified>
</cp:coreProperties>
</file>