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Золотой ключик\Downloads\"/>
    </mc:Choice>
  </mc:AlternateContent>
  <bookViews>
    <workbookView xWindow="0" yWindow="0" windowWidth="15345" windowHeight="6405" activeTab="2"/>
  </bookViews>
  <sheets>
    <sheet name="1" sheetId="3" r:id="rId1"/>
    <sheet name="19.11.2024 ранний возраст" sheetId="1" r:id="rId2"/>
    <sheet name="19.11.2024" sheetId="4" r:id="rId3"/>
    <sheet name="Dop" sheetId="2" r:id="rId4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 localSheetId="2">'19.11.2024'!$A$4</definedName>
    <definedName name="С3">'19.11.2024 ранний возраст'!$A$4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A11" i="4" l="1"/>
  <c r="C11" i="4"/>
  <c r="A12" i="4"/>
  <c r="C12" i="4"/>
  <c r="A13" i="4"/>
  <c r="C13" i="4"/>
  <c r="A14" i="4"/>
  <c r="C14" i="4"/>
  <c r="A15" i="4"/>
  <c r="C15" i="4"/>
  <c r="BX16" i="4"/>
  <c r="A18" i="4"/>
  <c r="C18" i="4"/>
  <c r="BX19" i="4"/>
  <c r="A21" i="4"/>
  <c r="C21" i="4"/>
  <c r="A22" i="4"/>
  <c r="C22" i="4"/>
  <c r="A23" i="4"/>
  <c r="C23" i="4"/>
  <c r="A24" i="4"/>
  <c r="C24" i="4"/>
  <c r="A25" i="4"/>
  <c r="C25" i="4"/>
  <c r="A26" i="4"/>
  <c r="C26" i="4"/>
  <c r="BX27" i="4"/>
  <c r="A29" i="4"/>
  <c r="C29" i="4"/>
  <c r="A30" i="4"/>
  <c r="C30" i="4"/>
  <c r="BX31" i="4"/>
  <c r="BX31" i="1" l="1"/>
  <c r="BX27" i="1"/>
  <c r="BX19" i="1"/>
  <c r="BX16" i="1"/>
  <c r="A30" i="1"/>
  <c r="C30" i="1"/>
  <c r="A29" i="1"/>
  <c r="C29" i="1"/>
  <c r="A26" i="1"/>
  <c r="C26" i="1"/>
  <c r="A25" i="1"/>
  <c r="C25" i="1"/>
  <c r="A24" i="1"/>
  <c r="C24" i="1"/>
  <c r="A23" i="1"/>
  <c r="C23" i="1"/>
  <c r="A22" i="1"/>
  <c r="C22" i="1"/>
  <c r="A21" i="1"/>
  <c r="C21" i="1"/>
  <c r="A18" i="1"/>
  <c r="C18" i="1"/>
  <c r="A15" i="1"/>
  <c r="C15" i="1"/>
  <c r="A14" i="1"/>
  <c r="C14" i="1"/>
  <c r="A13" i="1"/>
  <c r="C13" i="1"/>
  <c r="A12" i="1"/>
  <c r="C12" i="1"/>
  <c r="A11" i="1"/>
  <c r="C11" i="1"/>
</calcChain>
</file>

<file path=xl/sharedStrings.xml><?xml version="1.0" encoding="utf-8"?>
<sst xmlns="http://schemas.openxmlformats.org/spreadsheetml/2006/main" count="275" uniqueCount="148">
  <si>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</si>
  <si>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</si>
  <si>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</si>
  <si>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</si>
  <si>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</si>
  <si>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</si>
  <si>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</si>
  <si>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</si>
  <si>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</si>
  <si>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</si>
  <si>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</si>
  <si>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</si>
  <si>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</si>
  <si>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</si>
  <si>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</si>
  <si>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</si>
  <si>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</si>
  <si>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</si>
  <si>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</si>
  <si>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</si>
  <si>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</si>
  <si>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</si>
  <si>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</si>
  <si>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</si>
  <si>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</si>
  <si>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</si>
  <si>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</si>
  <si>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</si>
  <si>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</si>
  <si>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</si>
  <si>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</si>
  <si>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</si>
  <si>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</si>
  <si>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</si>
  <si>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</si>
  <si>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</si>
  <si>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</si>
  <si>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</si>
  <si>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</si>
  <si>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</si>
  <si>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</si>
  <si>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</si>
  <si>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</si>
  <si>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</si>
  <si>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</si>
  <si>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</si>
  <si>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</si>
  <si>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</si>
  <si>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</si>
  <si>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</si>
  <si>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</si>
  <si>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</si>
  <si>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</si>
  <si>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</si>
  <si>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</si>
  <si>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</si>
  <si>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</si>
  <si>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</si>
  <si>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</si>
  <si>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</si>
  <si>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</si>
  <si>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</si>
  <si>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</si>
  <si>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</si>
  <si>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</si>
  <si>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</si>
  <si>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</si>
  <si>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</si>
  <si>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</si>
  <si>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</si>
  <si>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</si>
  <si>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</si>
  <si>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</si>
  <si>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</si>
  <si>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</si>
  <si>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</si>
  <si>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</si>
  <si>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</si>
  <si>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</si>
  <si>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</si>
  <si>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Утверждаю</t>
  </si>
  <si>
    <t>_________</t>
  </si>
  <si>
    <t>МАДОУ "Детский сад №7 "Золотой ключик"</t>
  </si>
  <si>
    <t>Ясли</t>
  </si>
  <si>
    <t>без физ.норм</t>
  </si>
  <si>
    <t>Завтрак</t>
  </si>
  <si>
    <t>Суфле творожное</t>
  </si>
  <si>
    <t>Молоко сгущенное</t>
  </si>
  <si>
    <t>Масло сливочное</t>
  </si>
  <si>
    <t>Батон</t>
  </si>
  <si>
    <t>Какао с молоком</t>
  </si>
  <si>
    <t>Итого за 'Завтрак'</t>
  </si>
  <si>
    <t>10:00</t>
  </si>
  <si>
    <t>Яблоки</t>
  </si>
  <si>
    <t>Итого за '10:00'</t>
  </si>
  <si>
    <t>Обед</t>
  </si>
  <si>
    <t>Картофельное пюре</t>
  </si>
  <si>
    <t>Хлеб пшеничный</t>
  </si>
  <si>
    <t>Хлеб ржаной</t>
  </si>
  <si>
    <t>Итого за 'Обед'</t>
  </si>
  <si>
    <t>Полдник</t>
  </si>
  <si>
    <t>Вафли</t>
  </si>
  <si>
    <t>Чай с молоком</t>
  </si>
  <si>
    <t>Итого за 'Полдник'</t>
  </si>
  <si>
    <t>Итого за день</t>
  </si>
  <si>
    <t>19.11.2024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</si>
  <si>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</si>
  <si>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</si>
  <si>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</si>
  <si>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</si>
  <si>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</si>
  <si>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</si>
  <si>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</si>
  <si>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</si>
  <si>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</si>
  <si>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</si>
  <si>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</si>
  <si>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</si>
  <si>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</si>
  <si>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</si>
  <si>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</si>
  <si>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</si>
  <si>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</si>
  <si>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</si>
  <si>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</si>
  <si>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</si>
  <si>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</si>
  <si>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</si>
  <si>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</si>
  <si>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</si>
  <si>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</si>
  <si>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</si>
  <si>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</si>
  <si>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</si>
  <si>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</si>
  <si>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</si>
  <si>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20/5</t>
  </si>
  <si>
    <t>36/10</t>
  </si>
  <si>
    <t/>
  </si>
  <si>
    <t>30/10</t>
  </si>
  <si>
    <t xml:space="preserve">           Н.Г.Зудихина</t>
  </si>
  <si>
    <t>19,11,2024</t>
  </si>
  <si>
    <t>Щи со сметаной</t>
  </si>
  <si>
    <t>Котлеты из мяса говядины</t>
  </si>
  <si>
    <t xml:space="preserve">Компот из сухофруктов </t>
  </si>
  <si>
    <t>Составил диспетчер</t>
  </si>
  <si>
    <t xml:space="preserve">      Шагинян</t>
  </si>
  <si>
    <t>МЕНЮ ранний возраст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</si>
</sst>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14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0" fillId="0" borderId="0" xfId="0" quotePrefix="1"/>
    <xf numFmtId="0" fontId="7" fillId="0" borderId="0" xfId="1"/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3" xfId="1" applyBorder="1" applyAlignment="1">
      <alignment horizontal="center"/>
    </xf>
    <xf numFmtId="0" fontId="7" fillId="0" borderId="14" xfId="1" applyBorder="1" applyAlignment="1">
      <alignment horizontal="center"/>
    </xf>
    <xf numFmtId="0" fontId="7" fillId="0" borderId="15" xfId="1" applyBorder="1" applyAlignment="1">
      <alignment horizontal="center"/>
    </xf>
    <xf numFmtId="0" fontId="7" fillId="0" borderId="16" xfId="1" applyBorder="1"/>
    <xf numFmtId="0" fontId="7" fillId="0" borderId="17" xfId="1" applyBorder="1"/>
    <xf numFmtId="0" fontId="7" fillId="2" borderId="17" xfId="1" applyFill="1" applyBorder="1" applyProtection="1">
      <protection locked="0"/>
    </xf>
    <xf numFmtId="0" fontId="7" fillId="2" borderId="17" xfId="1" applyFill="1" applyBorder="1" applyAlignment="1" applyProtection="1">
      <alignment wrapText="1"/>
      <protection locked="0"/>
    </xf>
    <xf numFmtId="49" fontId="7" fillId="2" borderId="17" xfId="1" applyNumberFormat="1" applyFill="1" applyBorder="1" applyProtection="1">
      <protection locked="0"/>
    </xf>
    <xf numFmtId="2" fontId="7" fillId="2" borderId="17" xfId="1" applyNumberFormat="1" applyFill="1" applyBorder="1" applyProtection="1">
      <protection locked="0"/>
    </xf>
    <xf numFmtId="1" fontId="7" fillId="2" borderId="17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19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0" fontId="7" fillId="0" borderId="2" xfId="1" applyBorder="1"/>
    <xf numFmtId="0" fontId="7" fillId="0" borderId="21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3" borderId="17" xfId="1" applyFill="1" applyBorder="1"/>
    <xf numFmtId="0" fontId="7" fillId="0" borderId="11" xfId="1" applyBorder="1"/>
    <xf numFmtId="0" fontId="7" fillId="2" borderId="11" xfId="1" applyFill="1" applyBorder="1" applyProtection="1">
      <protection locked="0"/>
    </xf>
    <xf numFmtId="0" fontId="7" fillId="2" borderId="11" xfId="1" applyFill="1" applyBorder="1" applyAlignment="1" applyProtection="1">
      <alignment wrapText="1"/>
      <protection locked="0"/>
    </xf>
    <xf numFmtId="49" fontId="7" fillId="2" borderId="11" xfId="1" applyNumberFormat="1" applyFill="1" applyBorder="1" applyProtection="1">
      <protection locked="0"/>
    </xf>
    <xf numFmtId="2" fontId="7" fillId="2" borderId="11" xfId="1" applyNumberFormat="1" applyFill="1" applyBorder="1" applyProtection="1">
      <protection locked="0"/>
    </xf>
    <xf numFmtId="1" fontId="7" fillId="2" borderId="11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2" borderId="8" xfId="1" applyFill="1" applyBorder="1" applyProtection="1">
      <protection locked="0"/>
    </xf>
    <xf numFmtId="0" fontId="7" fillId="2" borderId="8" xfId="1" applyFill="1" applyBorder="1" applyAlignment="1" applyProtection="1">
      <alignment wrapText="1"/>
      <protection locked="0"/>
    </xf>
    <xf numFmtId="49" fontId="7" fillId="2" borderId="8" xfId="1" applyNumberFormat="1" applyFill="1" applyBorder="1" applyProtection="1">
      <protection locked="0"/>
    </xf>
    <xf numFmtId="2" fontId="7" fillId="2" borderId="8" xfId="1" applyNumberFormat="1" applyFill="1" applyBorder="1" applyProtection="1">
      <protection locked="0"/>
    </xf>
    <xf numFmtId="1" fontId="7" fillId="2" borderId="8" xfId="1" applyNumberFormat="1" applyFill="1" applyBorder="1" applyProtection="1">
      <protection locked="0"/>
    </xf>
    <xf numFmtId="1" fontId="7" fillId="2" borderId="25" xfId="1" applyNumberFormat="1" applyFill="1" applyBorder="1" applyProtection="1">
      <protection locked="0"/>
    </xf>
    <xf numFmtId="0" fontId="7" fillId="3" borderId="11" xfId="1" applyFill="1" applyBorder="1"/>
    <xf numFmtId="0" fontId="7" fillId="3" borderId="10" xfId="1" applyFill="1" applyBorder="1"/>
    <xf numFmtId="49" fontId="7" fillId="0" borderId="0" xfId="1" applyNumberFormat="1"/>
    <xf numFmtId="0" fontId="7" fillId="2" borderId="17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3" xfId="1" applyFill="1" applyBorder="1" applyAlignment="1" applyProtection="1">
      <protection locked="0"/>
    </xf>
    <xf numFmtId="0" fontId="7" fillId="2" borderId="9" xfId="1" applyFill="1" applyBorder="1" applyAlignment="1" applyProtection="1">
      <protection locked="0"/>
    </xf>
    <xf numFmtId="0" fontId="7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9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106</v>
      </c>
      <c r="B1" s="76" t="s">
        <v>107</v>
      </c>
      <c r="C1" s="77"/>
      <c r="D1" s="78"/>
      <c r="E1" s="5" t="s">
        <v>108</v>
      </c>
      <c r="F1" s="6"/>
      <c r="I1" s="5" t="s">
        <v>109</v>
      </c>
      <c r="J1" s="7"/>
    </row>
    <row r="2" spans="1:10" ht="7.5" customHeight="1" thickBot="1" x14ac:dyDescent="0.3">
      <c r="E2" s="5"/>
    </row>
    <row r="3" spans="1:10" ht="15.75" thickBot="1" x14ac:dyDescent="0.3">
      <c r="A3" s="8" t="s">
        <v>110</v>
      </c>
      <c r="B3" s="9" t="s">
        <v>111</v>
      </c>
      <c r="C3" s="9" t="s">
        <v>112</v>
      </c>
      <c r="D3" s="9" t="s">
        <v>113</v>
      </c>
      <c r="E3" s="9" t="s">
        <v>1</v>
      </c>
      <c r="F3" s="9" t="s">
        <v>114</v>
      </c>
      <c r="G3" s="9" t="s">
        <v>115</v>
      </c>
      <c r="H3" s="9" t="s">
        <v>116</v>
      </c>
      <c r="I3" s="9" t="s">
        <v>117</v>
      </c>
      <c r="J3" s="10" t="s">
        <v>118</v>
      </c>
    </row>
    <row r="4" spans="1:10" x14ac:dyDescent="0.25">
      <c r="A4" s="11" t="s">
        <v>85</v>
      </c>
      <c r="B4" s="12" t="s">
        <v>119</v>
      </c>
      <c r="C4" s="50" t="s">
        <v>136</v>
      </c>
      <c r="D4" s="14" t="s">
        <v>86</v>
      </c>
      <c r="E4" s="15">
        <v>130</v>
      </c>
      <c r="F4" s="16">
        <v>33.94</v>
      </c>
      <c r="G4" s="17">
        <v>259.82082489999999</v>
      </c>
      <c r="H4" s="17">
        <v>18.670000000000002</v>
      </c>
      <c r="I4" s="17">
        <v>13.49</v>
      </c>
      <c r="J4" s="18">
        <v>15.54</v>
      </c>
    </row>
    <row r="5" spans="1:10" x14ac:dyDescent="0.25">
      <c r="A5" s="19"/>
      <c r="B5" s="20"/>
      <c r="C5" s="51" t="s">
        <v>107</v>
      </c>
      <c r="D5" s="21" t="s">
        <v>87</v>
      </c>
      <c r="E5" s="6">
        <v>20</v>
      </c>
      <c r="F5" s="22">
        <v>6.48</v>
      </c>
      <c r="G5" s="23">
        <v>63.48</v>
      </c>
      <c r="H5" s="23">
        <v>1.44</v>
      </c>
      <c r="I5" s="23">
        <v>1.7</v>
      </c>
      <c r="J5" s="24">
        <v>11.1</v>
      </c>
    </row>
    <row r="6" spans="1:10" x14ac:dyDescent="0.25">
      <c r="A6" s="19"/>
      <c r="B6" s="25" t="s">
        <v>120</v>
      </c>
      <c r="C6" s="51" t="s">
        <v>107</v>
      </c>
      <c r="D6" s="21" t="s">
        <v>88</v>
      </c>
      <c r="E6" s="6">
        <v>25</v>
      </c>
      <c r="F6" s="22">
        <v>19.5</v>
      </c>
      <c r="G6" s="23">
        <v>165.16000000000003</v>
      </c>
      <c r="H6" s="23">
        <v>0.2</v>
      </c>
      <c r="I6" s="23">
        <v>18.13</v>
      </c>
      <c r="J6" s="24">
        <v>0.33</v>
      </c>
    </row>
    <row r="7" spans="1:10" x14ac:dyDescent="0.25">
      <c r="A7" s="19"/>
      <c r="B7" s="25" t="s">
        <v>121</v>
      </c>
      <c r="C7" s="51" t="s">
        <v>107</v>
      </c>
      <c r="D7" s="21" t="s">
        <v>89</v>
      </c>
      <c r="E7" s="6">
        <v>25</v>
      </c>
      <c r="F7" s="22">
        <v>0.96</v>
      </c>
      <c r="G7" s="23">
        <v>67.379999999999981</v>
      </c>
      <c r="H7" s="23">
        <v>1.93</v>
      </c>
      <c r="I7" s="23">
        <v>0.75</v>
      </c>
      <c r="J7" s="24">
        <v>13.33</v>
      </c>
    </row>
    <row r="8" spans="1:10" x14ac:dyDescent="0.25">
      <c r="A8" s="19"/>
      <c r="B8" s="25" t="s">
        <v>122</v>
      </c>
      <c r="C8" s="51" t="s">
        <v>137</v>
      </c>
      <c r="D8" s="21" t="s">
        <v>90</v>
      </c>
      <c r="E8" s="6">
        <v>180</v>
      </c>
      <c r="F8" s="22">
        <v>6.85</v>
      </c>
      <c r="G8" s="23">
        <v>71.594913599999998</v>
      </c>
      <c r="H8" s="23">
        <v>3.28</v>
      </c>
      <c r="I8" s="23">
        <v>3.01</v>
      </c>
      <c r="J8" s="24">
        <v>8.61</v>
      </c>
    </row>
    <row r="9" spans="1:10" x14ac:dyDescent="0.25">
      <c r="A9" s="19"/>
      <c r="B9" s="20"/>
      <c r="C9" s="20"/>
      <c r="D9" s="21"/>
      <c r="E9" s="6"/>
      <c r="F9" s="22"/>
      <c r="G9" s="23"/>
      <c r="H9" s="23"/>
      <c r="I9" s="23"/>
      <c r="J9" s="24"/>
    </row>
    <row r="10" spans="1:10" ht="15.75" thickBot="1" x14ac:dyDescent="0.3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spans="1:10" x14ac:dyDescent="0.25">
      <c r="A11" s="11" t="s">
        <v>123</v>
      </c>
      <c r="B11" s="33" t="s">
        <v>122</v>
      </c>
      <c r="C11" s="13"/>
      <c r="D11" s="14"/>
      <c r="E11" s="15"/>
      <c r="F11" s="16"/>
      <c r="G11" s="17"/>
      <c r="H11" s="17"/>
      <c r="I11" s="17"/>
      <c r="J11" s="18"/>
    </row>
    <row r="12" spans="1:10" x14ac:dyDescent="0.25">
      <c r="A12" s="19"/>
      <c r="B12" s="20"/>
      <c r="C12" s="20"/>
      <c r="D12" s="21"/>
      <c r="E12" s="6"/>
      <c r="F12" s="22"/>
      <c r="G12" s="23"/>
      <c r="H12" s="23"/>
      <c r="I12" s="23"/>
      <c r="J12" s="24"/>
    </row>
    <row r="13" spans="1:10" ht="15.75" thickBot="1" x14ac:dyDescent="0.3">
      <c r="A13" s="26"/>
      <c r="B13" s="27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19" t="s">
        <v>124</v>
      </c>
      <c r="B14" s="34" t="s">
        <v>125</v>
      </c>
      <c r="C14" s="35"/>
      <c r="D14" s="36"/>
      <c r="E14" s="37"/>
      <c r="F14" s="38"/>
      <c r="G14" s="39"/>
      <c r="H14" s="39"/>
      <c r="I14" s="39"/>
      <c r="J14" s="40"/>
    </row>
    <row r="15" spans="1:10" x14ac:dyDescent="0.25">
      <c r="A15" s="19"/>
      <c r="B15" s="25" t="s">
        <v>126</v>
      </c>
      <c r="C15" s="20"/>
      <c r="D15" s="21"/>
      <c r="E15" s="6"/>
      <c r="F15" s="22"/>
      <c r="G15" s="23"/>
      <c r="H15" s="23"/>
      <c r="I15" s="23"/>
      <c r="J15" s="24"/>
    </row>
    <row r="16" spans="1:10" x14ac:dyDescent="0.25">
      <c r="A16" s="19"/>
      <c r="B16" s="25" t="s">
        <v>127</v>
      </c>
      <c r="C16" s="20"/>
      <c r="D16" s="21"/>
      <c r="E16" s="6"/>
      <c r="F16" s="22"/>
      <c r="G16" s="23"/>
      <c r="H16" s="23"/>
      <c r="I16" s="23"/>
      <c r="J16" s="24"/>
    </row>
    <row r="17" spans="1:10" x14ac:dyDescent="0.25">
      <c r="A17" s="19"/>
      <c r="B17" s="25" t="s">
        <v>128</v>
      </c>
      <c r="C17" s="20"/>
      <c r="D17" s="21"/>
      <c r="E17" s="6"/>
      <c r="F17" s="22"/>
      <c r="G17" s="23"/>
      <c r="H17" s="23"/>
      <c r="I17" s="23"/>
      <c r="J17" s="24"/>
    </row>
    <row r="18" spans="1:10" x14ac:dyDescent="0.25">
      <c r="A18" s="19"/>
      <c r="B18" s="25" t="s">
        <v>129</v>
      </c>
      <c r="C18" s="20"/>
      <c r="D18" s="21"/>
      <c r="E18" s="6"/>
      <c r="F18" s="22"/>
      <c r="G18" s="23"/>
      <c r="H18" s="23"/>
      <c r="I18" s="23"/>
      <c r="J18" s="24"/>
    </row>
    <row r="19" spans="1:10" x14ac:dyDescent="0.25">
      <c r="A19" s="19"/>
      <c r="B19" s="25" t="s">
        <v>130</v>
      </c>
      <c r="C19" s="20"/>
      <c r="D19" s="21"/>
      <c r="E19" s="6"/>
      <c r="F19" s="22"/>
      <c r="G19" s="23"/>
      <c r="H19" s="23"/>
      <c r="I19" s="23"/>
      <c r="J19" s="24"/>
    </row>
    <row r="20" spans="1:10" x14ac:dyDescent="0.25">
      <c r="A20" s="19"/>
      <c r="B20" s="25" t="s">
        <v>131</v>
      </c>
      <c r="C20" s="20"/>
      <c r="D20" s="21"/>
      <c r="E20" s="6"/>
      <c r="F20" s="22"/>
      <c r="G20" s="23"/>
      <c r="H20" s="23"/>
      <c r="I20" s="23"/>
      <c r="J20" s="24"/>
    </row>
    <row r="21" spans="1:10" x14ac:dyDescent="0.25">
      <c r="A21" s="19"/>
      <c r="B21" s="41"/>
      <c r="C21" s="41"/>
      <c r="D21" s="42"/>
      <c r="E21" s="43"/>
      <c r="F21" s="44"/>
      <c r="G21" s="45"/>
      <c r="H21" s="45"/>
      <c r="I21" s="45"/>
      <c r="J21" s="46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11" t="s">
        <v>100</v>
      </c>
      <c r="B23" s="33" t="s">
        <v>132</v>
      </c>
      <c r="C23" s="50" t="s">
        <v>138</v>
      </c>
      <c r="D23" s="14" t="s">
        <v>101</v>
      </c>
      <c r="E23" s="15">
        <v>50</v>
      </c>
      <c r="F23" s="16">
        <v>14.5</v>
      </c>
      <c r="G23" s="17">
        <v>172.04499999999999</v>
      </c>
      <c r="H23" s="17">
        <v>5.4</v>
      </c>
      <c r="I23" s="17">
        <v>0.65</v>
      </c>
      <c r="J23" s="18">
        <v>36.200000000000003</v>
      </c>
    </row>
    <row r="24" spans="1:10" x14ac:dyDescent="0.25">
      <c r="A24" s="19"/>
      <c r="B24" s="47" t="s">
        <v>129</v>
      </c>
      <c r="C24" s="51" t="s">
        <v>139</v>
      </c>
      <c r="D24" s="21" t="s">
        <v>102</v>
      </c>
      <c r="E24" s="6">
        <v>160</v>
      </c>
      <c r="F24" s="22">
        <v>4.76</v>
      </c>
      <c r="G24" s="23">
        <v>61.291417599999988</v>
      </c>
      <c r="H24" s="23">
        <v>2.34</v>
      </c>
      <c r="I24" s="23">
        <v>2.52</v>
      </c>
      <c r="J24" s="24">
        <v>7.64</v>
      </c>
    </row>
    <row r="25" spans="1:10" x14ac:dyDescent="0.25">
      <c r="A25" s="19"/>
      <c r="B25" s="41"/>
      <c r="C25" s="41"/>
      <c r="D25" s="42"/>
      <c r="E25" s="43"/>
      <c r="F25" s="44"/>
      <c r="G25" s="45"/>
      <c r="H25" s="45"/>
      <c r="I25" s="45"/>
      <c r="J25" s="46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9" t="s">
        <v>133</v>
      </c>
      <c r="B27" s="12" t="s">
        <v>119</v>
      </c>
      <c r="C27" s="35"/>
      <c r="D27" s="36"/>
      <c r="E27" s="37"/>
      <c r="F27" s="38"/>
      <c r="G27" s="39"/>
      <c r="H27" s="39"/>
      <c r="I27" s="39"/>
      <c r="J27" s="40"/>
    </row>
    <row r="28" spans="1:10" x14ac:dyDescent="0.25">
      <c r="A28" s="19"/>
      <c r="B28" s="25" t="s">
        <v>128</v>
      </c>
      <c r="C28" s="20"/>
      <c r="D28" s="21"/>
      <c r="E28" s="6"/>
      <c r="F28" s="22"/>
      <c r="G28" s="23"/>
      <c r="H28" s="23"/>
      <c r="I28" s="23"/>
      <c r="J28" s="24"/>
    </row>
    <row r="29" spans="1:10" x14ac:dyDescent="0.25">
      <c r="A29" s="19"/>
      <c r="B29" s="25" t="s">
        <v>129</v>
      </c>
      <c r="C29" s="20"/>
      <c r="D29" s="21"/>
      <c r="E29" s="6"/>
      <c r="F29" s="22"/>
      <c r="G29" s="23"/>
      <c r="H29" s="23"/>
      <c r="I29" s="23"/>
      <c r="J29" s="24"/>
    </row>
    <row r="30" spans="1:10" x14ac:dyDescent="0.25">
      <c r="A30" s="19"/>
      <c r="B30" s="25" t="s">
        <v>121</v>
      </c>
      <c r="C30" s="20"/>
      <c r="D30" s="21"/>
      <c r="E30" s="6"/>
      <c r="F30" s="22"/>
      <c r="G30" s="23"/>
      <c r="H30" s="23"/>
      <c r="I30" s="23"/>
      <c r="J30" s="24"/>
    </row>
    <row r="31" spans="1:10" x14ac:dyDescent="0.25">
      <c r="A31" s="19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11" t="s">
        <v>134</v>
      </c>
      <c r="B33" s="33" t="s">
        <v>135</v>
      </c>
      <c r="C33" s="13"/>
      <c r="D33" s="14"/>
      <c r="E33" s="15"/>
      <c r="F33" s="16"/>
      <c r="G33" s="17"/>
      <c r="H33" s="17"/>
      <c r="I33" s="17"/>
      <c r="J33" s="18"/>
    </row>
    <row r="34" spans="1:10" x14ac:dyDescent="0.25">
      <c r="A34" s="19"/>
      <c r="B34" s="47" t="s">
        <v>132</v>
      </c>
      <c r="C34" s="35"/>
      <c r="D34" s="36"/>
      <c r="E34" s="37"/>
      <c r="F34" s="38"/>
      <c r="G34" s="39"/>
      <c r="H34" s="39"/>
      <c r="I34" s="39"/>
      <c r="J34" s="40"/>
    </row>
    <row r="35" spans="1:10" x14ac:dyDescent="0.25">
      <c r="A35" s="19"/>
      <c r="B35" s="47" t="s">
        <v>129</v>
      </c>
      <c r="C35" s="20"/>
      <c r="D35" s="21"/>
      <c r="E35" s="6"/>
      <c r="F35" s="22"/>
      <c r="G35" s="23"/>
      <c r="H35" s="23"/>
      <c r="I35" s="23"/>
      <c r="J35" s="24"/>
    </row>
    <row r="36" spans="1:10" x14ac:dyDescent="0.25">
      <c r="A36" s="19"/>
      <c r="B36" s="48" t="s">
        <v>122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9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K1850"/>
  <sheetViews>
    <sheetView zoomScaleNormal="100" workbookViewId="0">
      <selection activeCell="A3" sqref="A3:D3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8554687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81</v>
      </c>
      <c r="C2" s="52" t="s">
        <v>140</v>
      </c>
    </row>
    <row r="3" spans="1:89" ht="20.25" customHeight="1" x14ac:dyDescent="0.45">
      <c r="A3" s="71" t="s">
        <v>147</v>
      </c>
      <c r="B3" s="71"/>
      <c r="C3" s="71"/>
      <c r="D3" s="71"/>
    </row>
    <row r="4" spans="1:89" x14ac:dyDescent="0.25">
      <c r="A4" s="1"/>
      <c r="B4" s="1"/>
      <c r="C4" s="1"/>
      <c r="D4" s="1"/>
    </row>
    <row r="5" spans="1:89" hidden="1" x14ac:dyDescent="0.25">
      <c r="B5" s="52" t="s">
        <v>82</v>
      </c>
    </row>
    <row r="6" spans="1:89" x14ac:dyDescent="0.25">
      <c r="B6" s="52" t="s">
        <v>141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2" t="s">
        <v>69</v>
      </c>
      <c r="B9" s="74" t="s">
        <v>85</v>
      </c>
      <c r="C9" s="75" t="s">
        <v>1</v>
      </c>
      <c r="D9" s="69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6" t="s">
        <v>68</v>
      </c>
      <c r="S9" s="66"/>
      <c r="T9" s="66"/>
      <c r="U9" s="66"/>
      <c r="V9" s="67" t="s">
        <v>70</v>
      </c>
      <c r="W9" s="67"/>
      <c r="X9" s="67"/>
      <c r="Y9" s="67"/>
      <c r="Z9" s="67"/>
      <c r="AA9" s="67"/>
      <c r="AB9" s="67"/>
      <c r="AC9" s="67"/>
      <c r="AD9" s="68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3"/>
      <c r="B10" s="75"/>
      <c r="C10" s="75"/>
      <c r="D10" s="70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"20/5"</f>
        <v>20/5</v>
      </c>
      <c r="B11" s="56" t="s">
        <v>86</v>
      </c>
      <c r="C11" s="57" t="str">
        <f>"130"</f>
        <v>130</v>
      </c>
      <c r="D11" s="57">
        <v>259.82082489999999</v>
      </c>
      <c r="E11" s="2">
        <v>8.09</v>
      </c>
      <c r="F11" s="2">
        <v>0.93</v>
      </c>
      <c r="G11" s="2">
        <v>0</v>
      </c>
      <c r="H11" s="2">
        <v>0</v>
      </c>
      <c r="I11" s="2">
        <v>9.6199999999999992</v>
      </c>
      <c r="J11" s="2">
        <v>5.62</v>
      </c>
      <c r="K11" s="2">
        <v>0.28999999999999998</v>
      </c>
      <c r="L11" s="2">
        <v>0</v>
      </c>
      <c r="M11" s="2">
        <v>0</v>
      </c>
      <c r="N11" s="2">
        <v>1.19</v>
      </c>
      <c r="O11" s="2">
        <v>1.63</v>
      </c>
      <c r="P11" s="2">
        <v>190.48</v>
      </c>
      <c r="Q11" s="2">
        <v>145.41999999999999</v>
      </c>
      <c r="R11" s="2">
        <v>167.36</v>
      </c>
      <c r="S11" s="2">
        <v>23.82</v>
      </c>
      <c r="T11" s="2">
        <v>221.94</v>
      </c>
      <c r="U11" s="2">
        <v>0.7</v>
      </c>
      <c r="V11" s="2">
        <v>58.73</v>
      </c>
      <c r="W11" s="2">
        <v>40.14</v>
      </c>
      <c r="X11" s="2">
        <v>106.33</v>
      </c>
      <c r="Y11" s="2">
        <v>1.01</v>
      </c>
      <c r="Z11" s="2">
        <v>0.05</v>
      </c>
      <c r="AA11" s="2">
        <v>0.27</v>
      </c>
      <c r="AB11" s="2">
        <v>0.43</v>
      </c>
      <c r="AC11" s="2">
        <v>4.49</v>
      </c>
      <c r="AD11" s="2">
        <v>0.28999999999999998</v>
      </c>
      <c r="AE11" s="2">
        <v>0</v>
      </c>
      <c r="AF11" s="2">
        <v>1.54</v>
      </c>
      <c r="AG11" s="2">
        <v>1.5</v>
      </c>
      <c r="AH11" s="2">
        <v>2029.06</v>
      </c>
      <c r="AI11" s="2">
        <v>1474.7</v>
      </c>
      <c r="AJ11" s="2">
        <v>561.22</v>
      </c>
      <c r="AK11" s="2">
        <v>878.48</v>
      </c>
      <c r="AL11" s="2">
        <v>212.41</v>
      </c>
      <c r="AM11" s="2">
        <v>1100.8599999999999</v>
      </c>
      <c r="AN11" s="2">
        <v>615.24</v>
      </c>
      <c r="AO11" s="2">
        <v>1205.28</v>
      </c>
      <c r="AP11" s="2">
        <v>1372.78</v>
      </c>
      <c r="AQ11" s="2">
        <v>628.53</v>
      </c>
      <c r="AR11" s="2">
        <v>486.13</v>
      </c>
      <c r="AS11" s="2">
        <v>4072.29</v>
      </c>
      <c r="AT11" s="2">
        <v>155.13</v>
      </c>
      <c r="AU11" s="2">
        <v>2086.89</v>
      </c>
      <c r="AV11" s="2">
        <v>989.07</v>
      </c>
      <c r="AW11" s="2">
        <v>984.76</v>
      </c>
      <c r="AX11" s="2">
        <v>172.28</v>
      </c>
      <c r="AY11" s="2">
        <v>0.31</v>
      </c>
      <c r="AZ11" s="2">
        <v>0.33</v>
      </c>
      <c r="BA11" s="2">
        <v>0.23</v>
      </c>
      <c r="BB11" s="2">
        <v>0.56000000000000005</v>
      </c>
      <c r="BC11" s="2">
        <v>0.1</v>
      </c>
      <c r="BD11" s="2">
        <v>0.49</v>
      </c>
      <c r="BE11" s="2">
        <v>0.18</v>
      </c>
      <c r="BF11" s="2">
        <v>1.45</v>
      </c>
      <c r="BG11" s="2">
        <v>0.1</v>
      </c>
      <c r="BH11" s="2">
        <v>0.47</v>
      </c>
      <c r="BI11" s="2">
        <v>0.16</v>
      </c>
      <c r="BJ11" s="2">
        <v>0.18</v>
      </c>
      <c r="BK11" s="2">
        <v>0</v>
      </c>
      <c r="BL11" s="2">
        <v>0.32</v>
      </c>
      <c r="BM11" s="2">
        <v>0.16</v>
      </c>
      <c r="BN11" s="2">
        <v>6.76</v>
      </c>
      <c r="BO11" s="2">
        <v>0.01</v>
      </c>
      <c r="BP11" s="2">
        <v>0</v>
      </c>
      <c r="BQ11" s="2">
        <v>3.23</v>
      </c>
      <c r="BR11" s="2">
        <v>0.06</v>
      </c>
      <c r="BS11" s="2">
        <v>0.02</v>
      </c>
      <c r="BT11" s="2">
        <v>0</v>
      </c>
      <c r="BU11" s="2">
        <v>0</v>
      </c>
      <c r="BV11" s="2">
        <v>0</v>
      </c>
      <c r="BW11" s="2">
        <v>94.05</v>
      </c>
      <c r="BY11" s="2">
        <v>65.42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6.5</v>
      </c>
      <c r="CK11" s="2">
        <v>0.33</v>
      </c>
    </row>
    <row r="12" spans="1:89" s="2" customFormat="1" ht="15" x14ac:dyDescent="0.25">
      <c r="A12" s="2" t="str">
        <f>"-"</f>
        <v>-</v>
      </c>
      <c r="B12" s="56" t="s">
        <v>87</v>
      </c>
      <c r="C12" s="57" t="str">
        <f>"20"</f>
        <v>20</v>
      </c>
      <c r="D12" s="57">
        <v>63.48</v>
      </c>
      <c r="E12" s="2">
        <v>1.04</v>
      </c>
      <c r="F12" s="2">
        <v>0</v>
      </c>
      <c r="G12" s="2">
        <v>0</v>
      </c>
      <c r="H12" s="2">
        <v>0</v>
      </c>
      <c r="I12" s="2">
        <v>11.1</v>
      </c>
      <c r="J12" s="2">
        <v>0</v>
      </c>
      <c r="K12" s="2">
        <v>0</v>
      </c>
      <c r="L12" s="2">
        <v>0</v>
      </c>
      <c r="M12" s="2">
        <v>0</v>
      </c>
      <c r="N12" s="2">
        <v>0.08</v>
      </c>
      <c r="O12" s="2">
        <v>0.36</v>
      </c>
      <c r="P12" s="2">
        <v>26</v>
      </c>
      <c r="Q12" s="2">
        <v>73</v>
      </c>
      <c r="R12" s="2">
        <v>61.4</v>
      </c>
      <c r="S12" s="2">
        <v>6.8</v>
      </c>
      <c r="T12" s="2">
        <v>43.8</v>
      </c>
      <c r="U12" s="2">
        <v>0.04</v>
      </c>
      <c r="V12" s="2">
        <v>8.4</v>
      </c>
      <c r="W12" s="2">
        <v>6</v>
      </c>
      <c r="X12" s="2">
        <v>9.4</v>
      </c>
      <c r="Y12" s="2">
        <v>0.04</v>
      </c>
      <c r="Z12" s="2">
        <v>0.01</v>
      </c>
      <c r="AA12" s="2">
        <v>0.08</v>
      </c>
      <c r="AB12" s="2">
        <v>0.04</v>
      </c>
      <c r="AC12" s="2">
        <v>0.36</v>
      </c>
      <c r="AD12" s="2">
        <v>0.2</v>
      </c>
      <c r="AE12" s="2">
        <v>0</v>
      </c>
      <c r="AF12" s="2">
        <v>0</v>
      </c>
      <c r="AG12" s="2">
        <v>0</v>
      </c>
      <c r="AH12" s="2">
        <v>107.6</v>
      </c>
      <c r="AI12" s="2">
        <v>108</v>
      </c>
      <c r="AJ12" s="2">
        <v>33</v>
      </c>
      <c r="AK12" s="2">
        <v>60.8</v>
      </c>
      <c r="AL12" s="2">
        <v>19</v>
      </c>
      <c r="AM12" s="2">
        <v>64</v>
      </c>
      <c r="AN12" s="2">
        <v>47.2</v>
      </c>
      <c r="AO12" s="2">
        <v>48</v>
      </c>
      <c r="AP12" s="2">
        <v>106</v>
      </c>
      <c r="AQ12" s="2">
        <v>34</v>
      </c>
      <c r="AR12" s="2">
        <v>28</v>
      </c>
      <c r="AS12" s="2">
        <v>318.2</v>
      </c>
      <c r="AT12" s="2">
        <v>0</v>
      </c>
      <c r="AU12" s="2">
        <v>156</v>
      </c>
      <c r="AV12" s="2">
        <v>83.6</v>
      </c>
      <c r="AW12" s="2">
        <v>67.599999999999994</v>
      </c>
      <c r="AX12" s="2">
        <v>13.8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0.49</v>
      </c>
      <c r="BO12" s="2">
        <v>0</v>
      </c>
      <c r="BP12" s="2">
        <v>0</v>
      </c>
      <c r="BQ12" s="2">
        <v>0.04</v>
      </c>
      <c r="BR12" s="2">
        <v>0.01</v>
      </c>
      <c r="BS12" s="2">
        <v>0.02</v>
      </c>
      <c r="BT12" s="2">
        <v>0</v>
      </c>
      <c r="BU12" s="2">
        <v>0</v>
      </c>
      <c r="BV12" s="2">
        <v>0</v>
      </c>
      <c r="BW12" s="2">
        <v>5.32</v>
      </c>
      <c r="BY12" s="2">
        <v>9.4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88</v>
      </c>
      <c r="C13" s="57" t="str">
        <f>"25"</f>
        <v>25</v>
      </c>
      <c r="D13" s="57">
        <v>165.16000000000003</v>
      </c>
      <c r="E13" s="2">
        <v>11.78</v>
      </c>
      <c r="F13" s="2">
        <v>0.55000000000000004</v>
      </c>
      <c r="G13" s="2">
        <v>0</v>
      </c>
      <c r="H13" s="2">
        <v>0</v>
      </c>
      <c r="I13" s="2">
        <v>0.33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0.35</v>
      </c>
      <c r="P13" s="2">
        <v>3.75</v>
      </c>
      <c r="Q13" s="2">
        <v>7.5</v>
      </c>
      <c r="R13" s="2">
        <v>6</v>
      </c>
      <c r="S13" s="2">
        <v>0</v>
      </c>
      <c r="T13" s="2">
        <v>7.5</v>
      </c>
      <c r="U13" s="2">
        <v>0.05</v>
      </c>
      <c r="V13" s="2">
        <v>100</v>
      </c>
      <c r="W13" s="2">
        <v>75</v>
      </c>
      <c r="X13" s="2">
        <v>112.5</v>
      </c>
      <c r="Y13" s="2">
        <v>0.25</v>
      </c>
      <c r="Z13" s="2">
        <v>0</v>
      </c>
      <c r="AA13" s="2">
        <v>0.03</v>
      </c>
      <c r="AB13" s="2">
        <v>0.03</v>
      </c>
      <c r="AC13" s="2">
        <v>0.05</v>
      </c>
      <c r="AD13" s="2">
        <v>0</v>
      </c>
      <c r="AE13" s="2">
        <v>0</v>
      </c>
      <c r="AF13" s="2">
        <v>10.5</v>
      </c>
      <c r="AG13" s="2">
        <v>10.25</v>
      </c>
      <c r="AH13" s="2">
        <v>19</v>
      </c>
      <c r="AI13" s="2">
        <v>11.25</v>
      </c>
      <c r="AJ13" s="2">
        <v>4.25</v>
      </c>
      <c r="AK13" s="2">
        <v>11.75</v>
      </c>
      <c r="AL13" s="2">
        <v>10.75</v>
      </c>
      <c r="AM13" s="2">
        <v>10.5</v>
      </c>
      <c r="AN13" s="2">
        <v>9</v>
      </c>
      <c r="AO13" s="2">
        <v>6.5</v>
      </c>
      <c r="AP13" s="2">
        <v>14.25</v>
      </c>
      <c r="AQ13" s="2">
        <v>8.75</v>
      </c>
      <c r="AR13" s="2">
        <v>6</v>
      </c>
      <c r="AS13" s="2">
        <v>35.5</v>
      </c>
      <c r="AT13" s="2">
        <v>0</v>
      </c>
      <c r="AU13" s="2">
        <v>12</v>
      </c>
      <c r="AV13" s="2">
        <v>13.5</v>
      </c>
      <c r="AW13" s="2">
        <v>10.5</v>
      </c>
      <c r="AX13" s="2">
        <v>2.5</v>
      </c>
      <c r="AY13" s="2">
        <v>0.67</v>
      </c>
      <c r="AZ13" s="2">
        <v>0.31</v>
      </c>
      <c r="BA13" s="2">
        <v>0.17</v>
      </c>
      <c r="BB13" s="2">
        <v>0.38</v>
      </c>
      <c r="BC13" s="2">
        <v>0.43</v>
      </c>
      <c r="BD13" s="2">
        <v>1.99</v>
      </c>
      <c r="BE13" s="2">
        <v>0</v>
      </c>
      <c r="BF13" s="2">
        <v>5.52</v>
      </c>
      <c r="BG13" s="2">
        <v>0</v>
      </c>
      <c r="BH13" s="2">
        <v>1.71</v>
      </c>
      <c r="BI13" s="2">
        <v>0</v>
      </c>
      <c r="BJ13" s="2">
        <v>0</v>
      </c>
      <c r="BK13" s="2">
        <v>0</v>
      </c>
      <c r="BL13" s="2">
        <v>0.39</v>
      </c>
      <c r="BM13" s="2">
        <v>0.57999999999999996</v>
      </c>
      <c r="BN13" s="2">
        <v>4.5</v>
      </c>
      <c r="BO13" s="2">
        <v>0</v>
      </c>
      <c r="BP13" s="2">
        <v>0</v>
      </c>
      <c r="BQ13" s="2">
        <v>0.23</v>
      </c>
      <c r="BR13" s="2">
        <v>0.02</v>
      </c>
      <c r="BS13" s="2">
        <v>0</v>
      </c>
      <c r="BT13" s="2">
        <v>0</v>
      </c>
      <c r="BU13" s="2">
        <v>0</v>
      </c>
      <c r="BV13" s="2">
        <v>0</v>
      </c>
      <c r="BW13" s="2">
        <v>6.25</v>
      </c>
      <c r="BY13" s="2">
        <v>112.5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89</v>
      </c>
      <c r="C14" s="57" t="str">
        <f>"25"</f>
        <v>25</v>
      </c>
      <c r="D14" s="57">
        <v>67.379999999999981</v>
      </c>
      <c r="E14" s="2">
        <v>0.13</v>
      </c>
      <c r="F14" s="2">
        <v>0</v>
      </c>
      <c r="G14" s="2">
        <v>0</v>
      </c>
      <c r="H14" s="2">
        <v>0</v>
      </c>
      <c r="I14" s="2">
        <v>0.83</v>
      </c>
      <c r="J14" s="2">
        <v>11.7</v>
      </c>
      <c r="K14" s="2">
        <v>0.8</v>
      </c>
      <c r="L14" s="2">
        <v>0</v>
      </c>
      <c r="M14" s="2">
        <v>0</v>
      </c>
      <c r="N14" s="2">
        <v>0.08</v>
      </c>
      <c r="O14" s="2">
        <v>0.4</v>
      </c>
      <c r="P14" s="2">
        <v>107.25</v>
      </c>
      <c r="Q14" s="2">
        <v>32.75</v>
      </c>
      <c r="R14" s="2">
        <v>5.5</v>
      </c>
      <c r="S14" s="2">
        <v>8.25</v>
      </c>
      <c r="T14" s="2">
        <v>21.25</v>
      </c>
      <c r="U14" s="2">
        <v>0.5</v>
      </c>
      <c r="V14" s="2">
        <v>0</v>
      </c>
      <c r="W14" s="2">
        <v>0</v>
      </c>
      <c r="X14" s="2">
        <v>0</v>
      </c>
      <c r="Y14" s="2">
        <v>0.43</v>
      </c>
      <c r="Z14" s="2">
        <v>0.04</v>
      </c>
      <c r="AA14" s="2">
        <v>0.01</v>
      </c>
      <c r="AB14" s="2">
        <v>0.4</v>
      </c>
      <c r="AC14" s="2">
        <v>0.75</v>
      </c>
      <c r="AD14" s="2">
        <v>0</v>
      </c>
      <c r="AE14" s="2">
        <v>0</v>
      </c>
      <c r="AF14" s="2">
        <v>0</v>
      </c>
      <c r="AG14" s="2">
        <v>0</v>
      </c>
      <c r="AH14" s="2">
        <v>147.75</v>
      </c>
      <c r="AI14" s="2">
        <v>49.75</v>
      </c>
      <c r="AJ14" s="2">
        <v>29.25</v>
      </c>
      <c r="AK14" s="2">
        <v>58.5</v>
      </c>
      <c r="AL14" s="2">
        <v>22</v>
      </c>
      <c r="AM14" s="2">
        <v>105</v>
      </c>
      <c r="AN14" s="2">
        <v>65.25</v>
      </c>
      <c r="AO14" s="2">
        <v>90.75</v>
      </c>
      <c r="AP14" s="2">
        <v>75.25</v>
      </c>
      <c r="AQ14" s="2">
        <v>40.25</v>
      </c>
      <c r="AR14" s="2">
        <v>70</v>
      </c>
      <c r="AS14" s="2">
        <v>581.25</v>
      </c>
      <c r="AT14" s="2">
        <v>0</v>
      </c>
      <c r="AU14" s="2">
        <v>189.25</v>
      </c>
      <c r="AV14" s="2">
        <v>82.75</v>
      </c>
      <c r="AW14" s="2">
        <v>55.5</v>
      </c>
      <c r="AX14" s="2">
        <v>43.25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0.28999999999999998</v>
      </c>
      <c r="BO14" s="2">
        <v>0</v>
      </c>
      <c r="BP14" s="2">
        <v>0</v>
      </c>
      <c r="BQ14" s="2">
        <v>0.22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8.5299999999999994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"36/10"</f>
        <v>36/10</v>
      </c>
      <c r="B15" s="56" t="s">
        <v>90</v>
      </c>
      <c r="C15" s="57" t="str">
        <f>"180"</f>
        <v>180</v>
      </c>
      <c r="D15" s="57">
        <v>71.594913599999998</v>
      </c>
      <c r="E15" s="2">
        <v>2.12</v>
      </c>
      <c r="F15" s="2">
        <v>0</v>
      </c>
      <c r="G15" s="2">
        <v>0</v>
      </c>
      <c r="H15" s="2">
        <v>0</v>
      </c>
      <c r="I15" s="2">
        <v>7.18</v>
      </c>
      <c r="J15" s="2">
        <v>0.27</v>
      </c>
      <c r="K15" s="2">
        <v>1.1599999999999999</v>
      </c>
      <c r="L15" s="2">
        <v>0</v>
      </c>
      <c r="M15" s="2">
        <v>0</v>
      </c>
      <c r="N15" s="2">
        <v>0.23</v>
      </c>
      <c r="O15" s="2">
        <v>0.86</v>
      </c>
      <c r="P15" s="2">
        <v>45.5</v>
      </c>
      <c r="Q15" s="2">
        <v>163.53</v>
      </c>
      <c r="R15" s="2">
        <v>99.19</v>
      </c>
      <c r="S15" s="2">
        <v>24.27</v>
      </c>
      <c r="T15" s="2">
        <v>90.98</v>
      </c>
      <c r="U15" s="2">
        <v>0.78</v>
      </c>
      <c r="V15" s="2">
        <v>10.8</v>
      </c>
      <c r="W15" s="2">
        <v>7.78</v>
      </c>
      <c r="X15" s="2">
        <v>19.91</v>
      </c>
      <c r="Y15" s="2">
        <v>0.01</v>
      </c>
      <c r="Z15" s="2">
        <v>0.03</v>
      </c>
      <c r="AA15" s="2">
        <v>0.11</v>
      </c>
      <c r="AB15" s="2">
        <v>0.12</v>
      </c>
      <c r="AC15" s="2">
        <v>0.96</v>
      </c>
      <c r="AD15" s="2">
        <v>0.47</v>
      </c>
      <c r="AE15" s="2">
        <v>0</v>
      </c>
      <c r="AF15" s="2">
        <v>137.9</v>
      </c>
      <c r="AG15" s="2">
        <v>136.21</v>
      </c>
      <c r="AH15" s="2">
        <v>235.9</v>
      </c>
      <c r="AI15" s="2">
        <v>191.2</v>
      </c>
      <c r="AJ15" s="2">
        <v>63.86</v>
      </c>
      <c r="AK15" s="2">
        <v>112.35</v>
      </c>
      <c r="AL15" s="2">
        <v>36.85</v>
      </c>
      <c r="AM15" s="2">
        <v>125.72</v>
      </c>
      <c r="AN15" s="2">
        <v>1.1499999999999999</v>
      </c>
      <c r="AO15" s="2">
        <v>2.57</v>
      </c>
      <c r="AP15" s="2">
        <v>2.44</v>
      </c>
      <c r="AQ15" s="2">
        <v>0.71</v>
      </c>
      <c r="AR15" s="2">
        <v>0.91</v>
      </c>
      <c r="AS15" s="2">
        <v>8.1199999999999992</v>
      </c>
      <c r="AT15" s="2">
        <v>2.0299999999999998</v>
      </c>
      <c r="AU15" s="2">
        <v>0.88</v>
      </c>
      <c r="AV15" s="2">
        <v>0.88</v>
      </c>
      <c r="AW15" s="2">
        <v>156.91999999999999</v>
      </c>
      <c r="AX15" s="2">
        <v>22.5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0.01</v>
      </c>
      <c r="BO15" s="2">
        <v>0</v>
      </c>
      <c r="BP15" s="2">
        <v>0</v>
      </c>
      <c r="BQ15" s="2">
        <v>0.03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178.74</v>
      </c>
      <c r="BY15" s="2">
        <v>12.1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3.6</v>
      </c>
      <c r="CK15" s="2">
        <v>0</v>
      </c>
    </row>
    <row r="16" spans="1:89" s="58" customFormat="1" ht="14.25" x14ac:dyDescent="0.2">
      <c r="B16" s="59" t="s">
        <v>91</v>
      </c>
      <c r="C16" s="60"/>
      <c r="D16" s="60">
        <v>627.44000000000005</v>
      </c>
      <c r="E16" s="58">
        <v>23.15</v>
      </c>
      <c r="F16" s="58">
        <v>1.48</v>
      </c>
      <c r="G16" s="58">
        <v>0</v>
      </c>
      <c r="H16" s="58">
        <v>0</v>
      </c>
      <c r="I16" s="58">
        <v>29.06</v>
      </c>
      <c r="J16" s="58">
        <v>17.59</v>
      </c>
      <c r="K16" s="58">
        <v>2.25</v>
      </c>
      <c r="L16" s="58">
        <v>0</v>
      </c>
      <c r="M16" s="58">
        <v>0</v>
      </c>
      <c r="N16" s="58">
        <v>1.57</v>
      </c>
      <c r="O16" s="58">
        <v>3.6</v>
      </c>
      <c r="P16" s="58">
        <v>372.99</v>
      </c>
      <c r="Q16" s="58">
        <v>422.2</v>
      </c>
      <c r="R16" s="58">
        <v>339.45</v>
      </c>
      <c r="S16" s="58">
        <v>63.14</v>
      </c>
      <c r="T16" s="58">
        <v>385.47</v>
      </c>
      <c r="U16" s="58">
        <v>2.0699999999999998</v>
      </c>
      <c r="V16" s="58">
        <v>177.93</v>
      </c>
      <c r="W16" s="58">
        <v>128.91999999999999</v>
      </c>
      <c r="X16" s="58">
        <v>248.14</v>
      </c>
      <c r="Y16" s="58">
        <v>1.74</v>
      </c>
      <c r="Z16" s="58">
        <v>0.13</v>
      </c>
      <c r="AA16" s="58">
        <v>0.5</v>
      </c>
      <c r="AB16" s="58">
        <v>1.01</v>
      </c>
      <c r="AC16" s="58">
        <v>6.61</v>
      </c>
      <c r="AD16" s="58">
        <v>0.96</v>
      </c>
      <c r="AE16" s="58">
        <v>0</v>
      </c>
      <c r="AF16" s="58">
        <v>149.94</v>
      </c>
      <c r="AG16" s="58">
        <v>147.96</v>
      </c>
      <c r="AH16" s="58">
        <v>2539.31</v>
      </c>
      <c r="AI16" s="58">
        <v>1834.9</v>
      </c>
      <c r="AJ16" s="58">
        <v>691.58</v>
      </c>
      <c r="AK16" s="58">
        <v>1121.8800000000001</v>
      </c>
      <c r="AL16" s="58">
        <v>301.02</v>
      </c>
      <c r="AM16" s="58">
        <v>1406.08</v>
      </c>
      <c r="AN16" s="58">
        <v>737.84</v>
      </c>
      <c r="AO16" s="58">
        <v>1353.1</v>
      </c>
      <c r="AP16" s="58">
        <v>1570.71</v>
      </c>
      <c r="AQ16" s="58">
        <v>712.24</v>
      </c>
      <c r="AR16" s="58">
        <v>591.04999999999995</v>
      </c>
      <c r="AS16" s="58">
        <v>5015.3599999999997</v>
      </c>
      <c r="AT16" s="58">
        <v>157.16</v>
      </c>
      <c r="AU16" s="58">
        <v>2445.02</v>
      </c>
      <c r="AV16" s="58">
        <v>1169.8</v>
      </c>
      <c r="AW16" s="58">
        <v>1275.28</v>
      </c>
      <c r="AX16" s="58">
        <v>254.33</v>
      </c>
      <c r="AY16" s="58">
        <v>0.99</v>
      </c>
      <c r="AZ16" s="58">
        <v>0.63</v>
      </c>
      <c r="BA16" s="58">
        <v>0.4</v>
      </c>
      <c r="BB16" s="58">
        <v>0.94</v>
      </c>
      <c r="BC16" s="58">
        <v>0.53</v>
      </c>
      <c r="BD16" s="58">
        <v>2.48</v>
      </c>
      <c r="BE16" s="58">
        <v>0.18</v>
      </c>
      <c r="BF16" s="58">
        <v>7.05</v>
      </c>
      <c r="BG16" s="58">
        <v>0.1</v>
      </c>
      <c r="BH16" s="58">
        <v>2.21</v>
      </c>
      <c r="BI16" s="58">
        <v>0.17</v>
      </c>
      <c r="BJ16" s="58">
        <v>0.18</v>
      </c>
      <c r="BK16" s="58">
        <v>0</v>
      </c>
      <c r="BL16" s="58">
        <v>0.7</v>
      </c>
      <c r="BM16" s="58">
        <v>0.74</v>
      </c>
      <c r="BN16" s="58">
        <v>12.06</v>
      </c>
      <c r="BO16" s="58">
        <v>0.01</v>
      </c>
      <c r="BP16" s="58">
        <v>0</v>
      </c>
      <c r="BQ16" s="58">
        <v>3.74</v>
      </c>
      <c r="BR16" s="58">
        <v>0.09</v>
      </c>
      <c r="BS16" s="58">
        <v>0.04</v>
      </c>
      <c r="BT16" s="58">
        <v>0</v>
      </c>
      <c r="BU16" s="58">
        <v>0</v>
      </c>
      <c r="BV16" s="58">
        <v>0</v>
      </c>
      <c r="BW16" s="58">
        <v>292.89</v>
      </c>
      <c r="BX16" s="58">
        <f>$D$16/$D$32*100</f>
        <v>47.569010090901514</v>
      </c>
      <c r="BY16" s="58">
        <v>199.42</v>
      </c>
      <c r="CA16" s="58">
        <v>0</v>
      </c>
      <c r="CB16" s="58">
        <v>0</v>
      </c>
      <c r="CC16" s="58">
        <v>0</v>
      </c>
      <c r="CD16" s="58">
        <v>0</v>
      </c>
      <c r="CE16" s="58">
        <v>0</v>
      </c>
      <c r="CF16" s="58">
        <v>0</v>
      </c>
      <c r="CG16" s="58">
        <v>0</v>
      </c>
      <c r="CH16" s="58">
        <v>0</v>
      </c>
      <c r="CI16" s="58">
        <v>0</v>
      </c>
      <c r="CJ16" s="58">
        <v>10.1</v>
      </c>
      <c r="CK16" s="58">
        <v>0.33</v>
      </c>
    </row>
    <row r="17" spans="1:89" s="2" customFormat="1" ht="15" x14ac:dyDescent="0.25">
      <c r="B17" s="61" t="s">
        <v>92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93</v>
      </c>
      <c r="C18" s="57" t="str">
        <f>"100"</f>
        <v>100</v>
      </c>
      <c r="D18" s="57">
        <v>48.68</v>
      </c>
      <c r="E18" s="2">
        <v>0.1</v>
      </c>
      <c r="F18" s="2">
        <v>0</v>
      </c>
      <c r="G18" s="2">
        <v>0</v>
      </c>
      <c r="H18" s="2">
        <v>0</v>
      </c>
      <c r="I18" s="2">
        <v>9</v>
      </c>
      <c r="J18" s="2">
        <v>0.8</v>
      </c>
      <c r="K18" s="2">
        <v>1.8</v>
      </c>
      <c r="L18" s="2">
        <v>0</v>
      </c>
      <c r="M18" s="2">
        <v>0</v>
      </c>
      <c r="N18" s="2">
        <v>0.8</v>
      </c>
      <c r="O18" s="2">
        <v>0.5</v>
      </c>
      <c r="P18" s="2">
        <v>26</v>
      </c>
      <c r="Q18" s="2">
        <v>278</v>
      </c>
      <c r="R18" s="2">
        <v>16</v>
      </c>
      <c r="S18" s="2">
        <v>9</v>
      </c>
      <c r="T18" s="2">
        <v>11</v>
      </c>
      <c r="U18" s="2">
        <v>2.2000000000000002</v>
      </c>
      <c r="V18" s="2">
        <v>0</v>
      </c>
      <c r="W18" s="2">
        <v>30</v>
      </c>
      <c r="X18" s="2">
        <v>5</v>
      </c>
      <c r="Y18" s="2">
        <v>0.2</v>
      </c>
      <c r="Z18" s="2">
        <v>0.03</v>
      </c>
      <c r="AA18" s="2">
        <v>0.02</v>
      </c>
      <c r="AB18" s="2">
        <v>0.3</v>
      </c>
      <c r="AC18" s="2">
        <v>0.4</v>
      </c>
      <c r="AD18" s="2">
        <v>10</v>
      </c>
      <c r="AE18" s="2">
        <v>0</v>
      </c>
      <c r="AF18" s="2">
        <v>0</v>
      </c>
      <c r="AG18" s="2">
        <v>0</v>
      </c>
      <c r="AH18" s="2">
        <v>19</v>
      </c>
      <c r="AI18" s="2">
        <v>18</v>
      </c>
      <c r="AJ18" s="2">
        <v>3</v>
      </c>
      <c r="AK18" s="2">
        <v>11</v>
      </c>
      <c r="AL18" s="2">
        <v>3</v>
      </c>
      <c r="AM18" s="2">
        <v>9</v>
      </c>
      <c r="AN18" s="2">
        <v>17</v>
      </c>
      <c r="AO18" s="2">
        <v>10</v>
      </c>
      <c r="AP18" s="2">
        <v>78</v>
      </c>
      <c r="AQ18" s="2">
        <v>7</v>
      </c>
      <c r="AR18" s="2">
        <v>14</v>
      </c>
      <c r="AS18" s="2">
        <v>42</v>
      </c>
      <c r="AT18" s="2">
        <v>0</v>
      </c>
      <c r="AU18" s="2">
        <v>13</v>
      </c>
      <c r="AV18" s="2">
        <v>16</v>
      </c>
      <c r="AW18" s="2">
        <v>6</v>
      </c>
      <c r="AX18" s="2">
        <v>5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86.3</v>
      </c>
      <c r="BY18" s="2">
        <v>5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94</v>
      </c>
      <c r="C19" s="60"/>
      <c r="D19" s="60">
        <v>48.68</v>
      </c>
      <c r="E19" s="58">
        <v>0.1</v>
      </c>
      <c r="F19" s="58">
        <v>0</v>
      </c>
      <c r="G19" s="58">
        <v>0</v>
      </c>
      <c r="H19" s="58">
        <v>0</v>
      </c>
      <c r="I19" s="58">
        <v>9</v>
      </c>
      <c r="J19" s="58">
        <v>0.8</v>
      </c>
      <c r="K19" s="58">
        <v>1.8</v>
      </c>
      <c r="L19" s="58">
        <v>0</v>
      </c>
      <c r="M19" s="58">
        <v>0</v>
      </c>
      <c r="N19" s="58">
        <v>0.8</v>
      </c>
      <c r="O19" s="58">
        <v>0.5</v>
      </c>
      <c r="P19" s="58">
        <v>26</v>
      </c>
      <c r="Q19" s="58">
        <v>278</v>
      </c>
      <c r="R19" s="58">
        <v>16</v>
      </c>
      <c r="S19" s="58">
        <v>9</v>
      </c>
      <c r="T19" s="58">
        <v>11</v>
      </c>
      <c r="U19" s="58">
        <v>2.2000000000000002</v>
      </c>
      <c r="V19" s="58">
        <v>0</v>
      </c>
      <c r="W19" s="58">
        <v>30</v>
      </c>
      <c r="X19" s="58">
        <v>5</v>
      </c>
      <c r="Y19" s="58">
        <v>0.2</v>
      </c>
      <c r="Z19" s="58">
        <v>0.03</v>
      </c>
      <c r="AA19" s="58">
        <v>0.02</v>
      </c>
      <c r="AB19" s="58">
        <v>0.3</v>
      </c>
      <c r="AC19" s="58">
        <v>0.4</v>
      </c>
      <c r="AD19" s="58">
        <v>10</v>
      </c>
      <c r="AE19" s="58">
        <v>0</v>
      </c>
      <c r="AF19" s="58">
        <v>0</v>
      </c>
      <c r="AG19" s="58">
        <v>0</v>
      </c>
      <c r="AH19" s="58">
        <v>19</v>
      </c>
      <c r="AI19" s="58">
        <v>18</v>
      </c>
      <c r="AJ19" s="58">
        <v>3</v>
      </c>
      <c r="AK19" s="58">
        <v>11</v>
      </c>
      <c r="AL19" s="58">
        <v>3</v>
      </c>
      <c r="AM19" s="58">
        <v>9</v>
      </c>
      <c r="AN19" s="58">
        <v>17</v>
      </c>
      <c r="AO19" s="58">
        <v>10</v>
      </c>
      <c r="AP19" s="58">
        <v>78</v>
      </c>
      <c r="AQ19" s="58">
        <v>7</v>
      </c>
      <c r="AR19" s="58">
        <v>14</v>
      </c>
      <c r="AS19" s="58">
        <v>42</v>
      </c>
      <c r="AT19" s="58">
        <v>0</v>
      </c>
      <c r="AU19" s="58">
        <v>13</v>
      </c>
      <c r="AV19" s="58">
        <v>16</v>
      </c>
      <c r="AW19" s="58">
        <v>6</v>
      </c>
      <c r="AX19" s="58">
        <v>5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86.3</v>
      </c>
      <c r="BX19" s="58">
        <f>$D$19/$D$32*100</f>
        <v>3.6906467729585066</v>
      </c>
      <c r="BY19" s="58">
        <v>5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95</v>
      </c>
      <c r="C20" s="57"/>
      <c r="D20" s="57"/>
    </row>
    <row r="21" spans="1:89" s="2" customFormat="1" ht="15" x14ac:dyDescent="0.25">
      <c r="A21" s="2" t="str">
        <f>"6/2"</f>
        <v>6/2</v>
      </c>
      <c r="B21" s="56" t="s">
        <v>142</v>
      </c>
      <c r="C21" s="57" t="str">
        <f>"150"</f>
        <v>150</v>
      </c>
      <c r="D21" s="57">
        <v>42.472933500000003</v>
      </c>
      <c r="E21" s="2">
        <v>0.48</v>
      </c>
      <c r="F21" s="2">
        <v>0.98</v>
      </c>
      <c r="G21" s="2">
        <v>0</v>
      </c>
      <c r="H21" s="2">
        <v>0</v>
      </c>
      <c r="I21" s="2">
        <v>2.2999999999999998</v>
      </c>
      <c r="J21" s="2">
        <v>2.5</v>
      </c>
      <c r="K21" s="2">
        <v>1.05</v>
      </c>
      <c r="L21" s="2">
        <v>0</v>
      </c>
      <c r="M21" s="2">
        <v>0</v>
      </c>
      <c r="N21" s="2">
        <v>0.19</v>
      </c>
      <c r="O21" s="2">
        <v>0.84</v>
      </c>
      <c r="P21" s="2">
        <v>148.61000000000001</v>
      </c>
      <c r="Q21" s="2">
        <v>470.31</v>
      </c>
      <c r="R21" s="2">
        <v>60.66</v>
      </c>
      <c r="S21" s="2">
        <v>38.82</v>
      </c>
      <c r="T21" s="2">
        <v>55.83</v>
      </c>
      <c r="U21" s="2">
        <v>0.91</v>
      </c>
      <c r="V21" s="2">
        <v>1.8</v>
      </c>
      <c r="W21" s="2">
        <v>969.36</v>
      </c>
      <c r="X21" s="2">
        <v>205.19</v>
      </c>
      <c r="Y21" s="2">
        <v>1.1200000000000001</v>
      </c>
      <c r="Z21" s="2">
        <v>0.05</v>
      </c>
      <c r="AA21" s="2">
        <v>0.06</v>
      </c>
      <c r="AB21" s="2">
        <v>0.84</v>
      </c>
      <c r="AC21" s="2">
        <v>1.35</v>
      </c>
      <c r="AD21" s="2">
        <v>15.03</v>
      </c>
      <c r="AE21" s="2">
        <v>0</v>
      </c>
      <c r="AF21" s="2">
        <v>0</v>
      </c>
      <c r="AG21" s="2">
        <v>0</v>
      </c>
      <c r="AH21" s="2">
        <v>47.58</v>
      </c>
      <c r="AI21" s="2">
        <v>48.49</v>
      </c>
      <c r="AJ21" s="2">
        <v>21.11</v>
      </c>
      <c r="AK21" s="2">
        <v>81.150000000000006</v>
      </c>
      <c r="AL21" s="2">
        <v>10.17</v>
      </c>
      <c r="AM21" s="2">
        <v>41.87</v>
      </c>
      <c r="AN21" s="2">
        <v>65.64</v>
      </c>
      <c r="AO21" s="2">
        <v>148.74</v>
      </c>
      <c r="AP21" s="2">
        <v>161.22999999999999</v>
      </c>
      <c r="AQ21" s="2">
        <v>24.42</v>
      </c>
      <c r="AR21" s="2">
        <v>30.64</v>
      </c>
      <c r="AS21" s="2">
        <v>249.9</v>
      </c>
      <c r="AT21" s="2">
        <v>0.48</v>
      </c>
      <c r="AU21" s="2">
        <v>140.25</v>
      </c>
      <c r="AV21" s="2">
        <v>106.25</v>
      </c>
      <c r="AW21" s="2">
        <v>34.700000000000003</v>
      </c>
      <c r="AX21" s="2">
        <v>26.77</v>
      </c>
      <c r="AY21" s="2">
        <v>0.04</v>
      </c>
      <c r="AZ21" s="2">
        <v>0.02</v>
      </c>
      <c r="BA21" s="2">
        <v>0.01</v>
      </c>
      <c r="BB21" s="2">
        <v>0.02</v>
      </c>
      <c r="BC21" s="2">
        <v>0.02</v>
      </c>
      <c r="BD21" s="2">
        <v>0.3</v>
      </c>
      <c r="BE21" s="2">
        <v>0</v>
      </c>
      <c r="BF21" s="2">
        <v>7.34</v>
      </c>
      <c r="BG21" s="2">
        <v>0</v>
      </c>
      <c r="BH21" s="2">
        <v>8.39</v>
      </c>
      <c r="BI21" s="2">
        <v>0.61</v>
      </c>
      <c r="BJ21" s="2">
        <v>0.06</v>
      </c>
      <c r="BK21" s="2">
        <v>0</v>
      </c>
      <c r="BL21" s="2">
        <v>0.02</v>
      </c>
      <c r="BM21" s="2">
        <v>0.33</v>
      </c>
      <c r="BN21" s="2">
        <v>10.99</v>
      </c>
      <c r="BO21" s="2">
        <v>0.01</v>
      </c>
      <c r="BP21" s="2">
        <v>0</v>
      </c>
      <c r="BQ21" s="2">
        <v>3.21</v>
      </c>
      <c r="BR21" s="2">
        <v>7.0000000000000007E-2</v>
      </c>
      <c r="BS21" s="2">
        <v>0.01</v>
      </c>
      <c r="BT21" s="2">
        <v>0</v>
      </c>
      <c r="BU21" s="2">
        <v>0</v>
      </c>
      <c r="BV21" s="2">
        <v>0</v>
      </c>
      <c r="BW21" s="2">
        <v>175.58</v>
      </c>
      <c r="BY21" s="2">
        <v>163.36000000000001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0.3</v>
      </c>
    </row>
    <row r="22" spans="1:89" s="2" customFormat="1" ht="15" x14ac:dyDescent="0.25">
      <c r="A22" s="2" t="str">
        <f>"3/3"</f>
        <v>3/3</v>
      </c>
      <c r="B22" s="56" t="s">
        <v>96</v>
      </c>
      <c r="C22" s="57" t="str">
        <f>"120"</f>
        <v>120</v>
      </c>
      <c r="D22" s="57">
        <v>106.06856999999998</v>
      </c>
      <c r="E22" s="2">
        <v>1.82</v>
      </c>
      <c r="F22" s="2">
        <v>7.0000000000000007E-2</v>
      </c>
      <c r="G22" s="2">
        <v>0</v>
      </c>
      <c r="H22" s="2">
        <v>0</v>
      </c>
      <c r="I22" s="2">
        <v>1.72</v>
      </c>
      <c r="J22" s="2">
        <v>14.58</v>
      </c>
      <c r="K22" s="2">
        <v>1.36</v>
      </c>
      <c r="L22" s="2">
        <v>0</v>
      </c>
      <c r="M22" s="2">
        <v>0</v>
      </c>
      <c r="N22" s="2">
        <v>0.23</v>
      </c>
      <c r="O22" s="2">
        <v>1.51</v>
      </c>
      <c r="P22" s="2">
        <v>62.27</v>
      </c>
      <c r="Q22" s="2">
        <v>509</v>
      </c>
      <c r="R22" s="2">
        <v>27.16</v>
      </c>
      <c r="S22" s="2">
        <v>24.28</v>
      </c>
      <c r="T22" s="2">
        <v>69.459999999999994</v>
      </c>
      <c r="U22" s="2">
        <v>0.9</v>
      </c>
      <c r="V22" s="2">
        <v>15</v>
      </c>
      <c r="W22" s="2">
        <v>27.29</v>
      </c>
      <c r="X22" s="2">
        <v>20.04</v>
      </c>
      <c r="Y22" s="2">
        <v>0.14000000000000001</v>
      </c>
      <c r="Z22" s="2">
        <v>0.1</v>
      </c>
      <c r="AA22" s="2">
        <v>0.08</v>
      </c>
      <c r="AB22" s="2">
        <v>1.07</v>
      </c>
      <c r="AC22" s="2">
        <v>2.0699999999999998</v>
      </c>
      <c r="AD22" s="2">
        <v>4.3600000000000003</v>
      </c>
      <c r="AE22" s="2">
        <v>0</v>
      </c>
      <c r="AF22" s="2">
        <v>24.42</v>
      </c>
      <c r="AG22" s="2">
        <v>24.11</v>
      </c>
      <c r="AH22" s="2">
        <v>92.8</v>
      </c>
      <c r="AI22" s="2">
        <v>94.48</v>
      </c>
      <c r="AJ22" s="2">
        <v>21.29</v>
      </c>
      <c r="AK22" s="2">
        <v>60.9</v>
      </c>
      <c r="AL22" s="2">
        <v>27.87</v>
      </c>
      <c r="AM22" s="2">
        <v>64.069999999999993</v>
      </c>
      <c r="AN22" s="2">
        <v>60.53</v>
      </c>
      <c r="AO22" s="2">
        <v>164.9</v>
      </c>
      <c r="AP22" s="2">
        <v>73.44</v>
      </c>
      <c r="AQ22" s="2">
        <v>15.36</v>
      </c>
      <c r="AR22" s="2">
        <v>42.75</v>
      </c>
      <c r="AS22" s="2">
        <v>229.77</v>
      </c>
      <c r="AT22" s="2">
        <v>0</v>
      </c>
      <c r="AU22" s="2">
        <v>32.15</v>
      </c>
      <c r="AV22" s="2">
        <v>29.24</v>
      </c>
      <c r="AW22" s="2">
        <v>58.2</v>
      </c>
      <c r="AX22" s="2">
        <v>17.329999999999998</v>
      </c>
      <c r="AY22" s="2">
        <v>0.08</v>
      </c>
      <c r="AZ22" s="2">
        <v>0.04</v>
      </c>
      <c r="BA22" s="2">
        <v>0.02</v>
      </c>
      <c r="BB22" s="2">
        <v>0.04</v>
      </c>
      <c r="BC22" s="2">
        <v>0.05</v>
      </c>
      <c r="BD22" s="2">
        <v>0.23</v>
      </c>
      <c r="BE22" s="2">
        <v>0</v>
      </c>
      <c r="BF22" s="2">
        <v>0.7</v>
      </c>
      <c r="BG22" s="2">
        <v>0</v>
      </c>
      <c r="BH22" s="2">
        <v>0.21</v>
      </c>
      <c r="BI22" s="2">
        <v>0</v>
      </c>
      <c r="BJ22" s="2">
        <v>0</v>
      </c>
      <c r="BK22" s="2">
        <v>0</v>
      </c>
      <c r="BL22" s="2">
        <v>0.04</v>
      </c>
      <c r="BM22" s="2">
        <v>7.0000000000000007E-2</v>
      </c>
      <c r="BN22" s="2">
        <v>0.68</v>
      </c>
      <c r="BO22" s="2">
        <v>0</v>
      </c>
      <c r="BP22" s="2">
        <v>0</v>
      </c>
      <c r="BQ22" s="2">
        <v>0.11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98.9</v>
      </c>
      <c r="BY22" s="2">
        <v>19.55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0.18</v>
      </c>
    </row>
    <row r="23" spans="1:89" s="2" customFormat="1" ht="15" x14ac:dyDescent="0.25">
      <c r="A23" s="2" t="str">
        <f>"16/8"</f>
        <v>16/8</v>
      </c>
      <c r="B23" s="56" t="s">
        <v>143</v>
      </c>
      <c r="C23" s="57" t="str">
        <f>"50"</f>
        <v>50</v>
      </c>
      <c r="D23" s="57">
        <v>107.89554999999999</v>
      </c>
      <c r="E23" s="2">
        <v>4.38</v>
      </c>
      <c r="F23" s="2">
        <v>0.06</v>
      </c>
      <c r="G23" s="2">
        <v>0</v>
      </c>
      <c r="H23" s="2">
        <v>0</v>
      </c>
      <c r="I23" s="2">
        <v>0.12</v>
      </c>
      <c r="J23" s="2">
        <v>3.08</v>
      </c>
      <c r="K23" s="2">
        <v>0.01</v>
      </c>
      <c r="L23" s="2">
        <v>0</v>
      </c>
      <c r="M23" s="2">
        <v>0</v>
      </c>
      <c r="N23" s="2">
        <v>0</v>
      </c>
      <c r="O23" s="2">
        <v>0.77</v>
      </c>
      <c r="P23" s="2">
        <v>185.41</v>
      </c>
      <c r="Q23" s="2">
        <v>103.08</v>
      </c>
      <c r="R23" s="2">
        <v>4.25</v>
      </c>
      <c r="S23" s="2">
        <v>8.26</v>
      </c>
      <c r="T23" s="2">
        <v>59.83</v>
      </c>
      <c r="U23" s="2">
        <v>0.84</v>
      </c>
      <c r="V23" s="2">
        <v>8</v>
      </c>
      <c r="W23" s="2">
        <v>7.5</v>
      </c>
      <c r="X23" s="2">
        <v>11.25</v>
      </c>
      <c r="Y23" s="2">
        <v>0.19</v>
      </c>
      <c r="Z23" s="2">
        <v>0.11</v>
      </c>
      <c r="AA23" s="2">
        <v>0.05</v>
      </c>
      <c r="AB23" s="2">
        <v>1.29</v>
      </c>
      <c r="AC23" s="2">
        <v>2.82</v>
      </c>
      <c r="AD23" s="2">
        <v>0</v>
      </c>
      <c r="AE23" s="2">
        <v>0</v>
      </c>
      <c r="AF23" s="2">
        <v>1</v>
      </c>
      <c r="AG23" s="2">
        <v>0.97</v>
      </c>
      <c r="AH23" s="2">
        <v>544.59</v>
      </c>
      <c r="AI23" s="2">
        <v>564.17999999999995</v>
      </c>
      <c r="AJ23" s="2">
        <v>161.31</v>
      </c>
      <c r="AK23" s="2">
        <v>303.74</v>
      </c>
      <c r="AL23" s="2">
        <v>85.86</v>
      </c>
      <c r="AM23" s="2">
        <v>300.56</v>
      </c>
      <c r="AN23" s="2">
        <v>382.85</v>
      </c>
      <c r="AO23" s="2">
        <v>395.84</v>
      </c>
      <c r="AP23" s="2">
        <v>621.17999999999995</v>
      </c>
      <c r="AQ23" s="2">
        <v>258.57</v>
      </c>
      <c r="AR23" s="2">
        <v>344.73</v>
      </c>
      <c r="AS23" s="2">
        <v>1191.92</v>
      </c>
      <c r="AT23" s="2">
        <v>88.35</v>
      </c>
      <c r="AU23" s="2">
        <v>289.27999999999997</v>
      </c>
      <c r="AV23" s="2">
        <v>290.49</v>
      </c>
      <c r="AW23" s="2">
        <v>239.57</v>
      </c>
      <c r="AX23" s="2">
        <v>100.77</v>
      </c>
      <c r="AY23" s="2">
        <v>0.05</v>
      </c>
      <c r="AZ23" s="2">
        <v>0.02</v>
      </c>
      <c r="BA23" s="2">
        <v>0.01</v>
      </c>
      <c r="BB23" s="2">
        <v>0.04</v>
      </c>
      <c r="BC23" s="2">
        <v>0.03</v>
      </c>
      <c r="BD23" s="2">
        <v>0.15</v>
      </c>
      <c r="BE23" s="2">
        <v>0</v>
      </c>
      <c r="BF23" s="2">
        <v>0.44</v>
      </c>
      <c r="BG23" s="2">
        <v>0</v>
      </c>
      <c r="BH23" s="2">
        <v>0.13</v>
      </c>
      <c r="BI23" s="2">
        <v>0</v>
      </c>
      <c r="BJ23" s="2">
        <v>0</v>
      </c>
      <c r="BK23" s="2">
        <v>0</v>
      </c>
      <c r="BL23" s="2">
        <v>0.03</v>
      </c>
      <c r="BM23" s="2">
        <v>0.05</v>
      </c>
      <c r="BN23" s="2">
        <v>0.37</v>
      </c>
      <c r="BO23" s="2">
        <v>0</v>
      </c>
      <c r="BP23" s="2">
        <v>0</v>
      </c>
      <c r="BQ23" s="2">
        <v>0.14000000000000001</v>
      </c>
      <c r="BR23" s="2">
        <v>0.01</v>
      </c>
      <c r="BS23" s="2">
        <v>0</v>
      </c>
      <c r="BT23" s="2">
        <v>0</v>
      </c>
      <c r="BU23" s="2">
        <v>0</v>
      </c>
      <c r="BV23" s="2">
        <v>0</v>
      </c>
      <c r="BW23" s="2">
        <v>37.19</v>
      </c>
      <c r="BY23" s="2">
        <v>9.25</v>
      </c>
      <c r="CA23" s="2">
        <v>3.78</v>
      </c>
      <c r="CB23" s="2">
        <v>2.68</v>
      </c>
      <c r="CC23" s="2">
        <v>3.23</v>
      </c>
      <c r="CD23" s="2">
        <v>1701</v>
      </c>
      <c r="CE23" s="2">
        <v>1086.75</v>
      </c>
      <c r="CF23" s="2">
        <v>1393.88</v>
      </c>
      <c r="CG23" s="2">
        <v>10.93</v>
      </c>
      <c r="CH23" s="2">
        <v>6.84</v>
      </c>
      <c r="CI23" s="2">
        <v>8.89</v>
      </c>
      <c r="CJ23" s="2">
        <v>0</v>
      </c>
      <c r="CK23" s="2">
        <v>0.25</v>
      </c>
    </row>
    <row r="24" spans="1:89" s="2" customFormat="1" ht="15" x14ac:dyDescent="0.25">
      <c r="A24" s="2" t="str">
        <f>"6/10"</f>
        <v>6/10</v>
      </c>
      <c r="B24" s="56" t="s">
        <v>144</v>
      </c>
      <c r="C24" s="57" t="str">
        <f>"160"</f>
        <v>160</v>
      </c>
      <c r="D24" s="57">
        <v>59.992456000000004</v>
      </c>
      <c r="E24" s="2">
        <v>0.01</v>
      </c>
      <c r="F24" s="2">
        <v>0</v>
      </c>
      <c r="G24" s="2">
        <v>0</v>
      </c>
      <c r="H24" s="2">
        <v>0</v>
      </c>
      <c r="I24" s="2">
        <v>13.47</v>
      </c>
      <c r="J24" s="2">
        <v>0.34</v>
      </c>
      <c r="K24" s="2">
        <v>2.0499999999999998</v>
      </c>
      <c r="L24" s="2">
        <v>0</v>
      </c>
      <c r="M24" s="2">
        <v>0</v>
      </c>
      <c r="N24" s="2">
        <v>0.18</v>
      </c>
      <c r="O24" s="2">
        <v>0.49</v>
      </c>
      <c r="P24" s="2">
        <v>2.1</v>
      </c>
      <c r="Q24" s="2">
        <v>204.22</v>
      </c>
      <c r="R24" s="2">
        <v>18.86</v>
      </c>
      <c r="S24" s="2">
        <v>11.97</v>
      </c>
      <c r="T24" s="2">
        <v>16.29</v>
      </c>
      <c r="U24" s="2">
        <v>0.4</v>
      </c>
      <c r="V24" s="2">
        <v>0</v>
      </c>
      <c r="W24" s="2">
        <v>378</v>
      </c>
      <c r="X24" s="2">
        <v>69.959999999999994</v>
      </c>
      <c r="Y24" s="2">
        <v>0.66</v>
      </c>
      <c r="Z24" s="2">
        <v>0.01</v>
      </c>
      <c r="AA24" s="2">
        <v>0.02</v>
      </c>
      <c r="AB24" s="2">
        <v>0.31</v>
      </c>
      <c r="AC24" s="2">
        <v>0.47</v>
      </c>
      <c r="AD24" s="2">
        <v>16.190000000000001</v>
      </c>
      <c r="AE24" s="2">
        <v>0</v>
      </c>
      <c r="AF24" s="2">
        <v>0</v>
      </c>
      <c r="AG24" s="2">
        <v>0</v>
      </c>
      <c r="AH24" s="2">
        <v>0.01</v>
      </c>
      <c r="AI24" s="2">
        <v>0.01</v>
      </c>
      <c r="AJ24" s="2">
        <v>0</v>
      </c>
      <c r="AK24" s="2">
        <v>0.01</v>
      </c>
      <c r="AL24" s="2">
        <v>0</v>
      </c>
      <c r="AM24" s="2">
        <v>0.01</v>
      </c>
      <c r="AN24" s="2">
        <v>0.01</v>
      </c>
      <c r="AO24" s="2">
        <v>0.01</v>
      </c>
      <c r="AP24" s="2">
        <v>0.03</v>
      </c>
      <c r="AQ24" s="2">
        <v>0</v>
      </c>
      <c r="AR24" s="2">
        <v>0</v>
      </c>
      <c r="AS24" s="2">
        <v>0.02</v>
      </c>
      <c r="AT24" s="2">
        <v>0</v>
      </c>
      <c r="AU24" s="2">
        <v>0.01</v>
      </c>
      <c r="AV24" s="2">
        <v>0.01</v>
      </c>
      <c r="AW24" s="2">
        <v>0</v>
      </c>
      <c r="AX24" s="2">
        <v>0</v>
      </c>
      <c r="AY24" s="2">
        <v>0.01</v>
      </c>
      <c r="AZ24" s="2">
        <v>0.01</v>
      </c>
      <c r="BA24" s="2">
        <v>0</v>
      </c>
      <c r="BB24" s="2">
        <v>0.01</v>
      </c>
      <c r="BC24" s="2">
        <v>0.01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0.01</v>
      </c>
      <c r="BJ24" s="2">
        <v>0</v>
      </c>
      <c r="BK24" s="2">
        <v>0</v>
      </c>
      <c r="BL24" s="2">
        <v>0</v>
      </c>
      <c r="BM24" s="2">
        <v>0.01</v>
      </c>
      <c r="BN24" s="2">
        <v>0.01</v>
      </c>
      <c r="BO24" s="2">
        <v>0</v>
      </c>
      <c r="BP24" s="2">
        <v>0</v>
      </c>
      <c r="BQ24" s="2">
        <v>0</v>
      </c>
      <c r="BR24" s="2">
        <v>0</v>
      </c>
      <c r="BS24" s="2">
        <v>0.01</v>
      </c>
      <c r="BT24" s="2">
        <v>0</v>
      </c>
      <c r="BU24" s="2">
        <v>0</v>
      </c>
      <c r="BV24" s="2">
        <v>0</v>
      </c>
      <c r="BW24" s="2">
        <v>170.41</v>
      </c>
      <c r="BY24" s="2">
        <v>63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8</v>
      </c>
      <c r="CK24" s="2">
        <v>0</v>
      </c>
    </row>
    <row r="25" spans="1:89" s="2" customFormat="1" ht="15" x14ac:dyDescent="0.25">
      <c r="A25" s="2" t="str">
        <f>"-"</f>
        <v>-</v>
      </c>
      <c r="B25" s="56" t="s">
        <v>97</v>
      </c>
      <c r="C25" s="57" t="str">
        <f>"20"</f>
        <v>20</v>
      </c>
      <c r="D25" s="57">
        <v>44.780199999999994</v>
      </c>
      <c r="E25" s="2">
        <v>0</v>
      </c>
      <c r="F25" s="2">
        <v>0</v>
      </c>
      <c r="G25" s="2">
        <v>0</v>
      </c>
      <c r="H25" s="2">
        <v>0</v>
      </c>
      <c r="I25" s="2">
        <v>0.22</v>
      </c>
      <c r="J25" s="2">
        <v>9.1199999999999992</v>
      </c>
      <c r="K25" s="2">
        <v>0.04</v>
      </c>
      <c r="L25" s="2">
        <v>0</v>
      </c>
      <c r="M25" s="2">
        <v>0</v>
      </c>
      <c r="N25" s="2">
        <v>0</v>
      </c>
      <c r="O25" s="2">
        <v>0.36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101.79</v>
      </c>
      <c r="AI25" s="2">
        <v>33.76</v>
      </c>
      <c r="AJ25" s="2">
        <v>20.010000000000002</v>
      </c>
      <c r="AK25" s="2">
        <v>40.020000000000003</v>
      </c>
      <c r="AL25" s="2">
        <v>15.14</v>
      </c>
      <c r="AM25" s="2">
        <v>72.38</v>
      </c>
      <c r="AN25" s="2">
        <v>44.89</v>
      </c>
      <c r="AO25" s="2">
        <v>62.64</v>
      </c>
      <c r="AP25" s="2">
        <v>51.68</v>
      </c>
      <c r="AQ25" s="2">
        <v>27.14</v>
      </c>
      <c r="AR25" s="2">
        <v>48.02</v>
      </c>
      <c r="AS25" s="2">
        <v>401.59</v>
      </c>
      <c r="AT25" s="2">
        <v>0</v>
      </c>
      <c r="AU25" s="2">
        <v>130.85</v>
      </c>
      <c r="AV25" s="2">
        <v>56.9</v>
      </c>
      <c r="AW25" s="2">
        <v>37.76</v>
      </c>
      <c r="AX25" s="2">
        <v>29.93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0.02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0.01</v>
      </c>
      <c r="BO25" s="2">
        <v>0</v>
      </c>
      <c r="BP25" s="2">
        <v>0</v>
      </c>
      <c r="BQ25" s="2">
        <v>0.06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7.82</v>
      </c>
      <c r="BY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</row>
    <row r="26" spans="1:89" s="2" customFormat="1" ht="15" x14ac:dyDescent="0.25">
      <c r="A26" s="2" t="str">
        <f>"-"</f>
        <v>-</v>
      </c>
      <c r="B26" s="56" t="s">
        <v>98</v>
      </c>
      <c r="C26" s="57" t="str">
        <f>"25"</f>
        <v>25</v>
      </c>
      <c r="D26" s="57">
        <v>48.344999999999999</v>
      </c>
      <c r="E26" s="2">
        <v>0.05</v>
      </c>
      <c r="F26" s="2">
        <v>0</v>
      </c>
      <c r="G26" s="2">
        <v>0</v>
      </c>
      <c r="H26" s="2">
        <v>0</v>
      </c>
      <c r="I26" s="2">
        <v>0.3</v>
      </c>
      <c r="J26" s="2">
        <v>8.0500000000000007</v>
      </c>
      <c r="K26" s="2">
        <v>2.08</v>
      </c>
      <c r="L26" s="2">
        <v>0</v>
      </c>
      <c r="M26" s="2">
        <v>0</v>
      </c>
      <c r="N26" s="2">
        <v>0.25</v>
      </c>
      <c r="O26" s="2">
        <v>0.63</v>
      </c>
      <c r="P26" s="2">
        <v>152.5</v>
      </c>
      <c r="Q26" s="2">
        <v>61.25</v>
      </c>
      <c r="R26" s="2">
        <v>8.75</v>
      </c>
      <c r="S26" s="2">
        <v>11.75</v>
      </c>
      <c r="T26" s="2">
        <v>39.5</v>
      </c>
      <c r="U26" s="2">
        <v>0.98</v>
      </c>
      <c r="V26" s="2">
        <v>0</v>
      </c>
      <c r="W26" s="2">
        <v>1.25</v>
      </c>
      <c r="X26" s="2">
        <v>0.25</v>
      </c>
      <c r="Y26" s="2">
        <v>0.35</v>
      </c>
      <c r="Z26" s="2">
        <v>0.05</v>
      </c>
      <c r="AA26" s="2">
        <v>0.02</v>
      </c>
      <c r="AB26" s="2">
        <v>0.18</v>
      </c>
      <c r="AC26" s="2">
        <v>0.5</v>
      </c>
      <c r="AD26" s="2">
        <v>0</v>
      </c>
      <c r="AE26" s="2">
        <v>0</v>
      </c>
      <c r="AF26" s="2">
        <v>0</v>
      </c>
      <c r="AG26" s="2">
        <v>0</v>
      </c>
      <c r="AH26" s="2">
        <v>106.75</v>
      </c>
      <c r="AI26" s="2">
        <v>55.75</v>
      </c>
      <c r="AJ26" s="2">
        <v>23.25</v>
      </c>
      <c r="AK26" s="2">
        <v>49.5</v>
      </c>
      <c r="AL26" s="2">
        <v>20</v>
      </c>
      <c r="AM26" s="2">
        <v>92.75</v>
      </c>
      <c r="AN26" s="2">
        <v>74.25</v>
      </c>
      <c r="AO26" s="2">
        <v>72.75</v>
      </c>
      <c r="AP26" s="2">
        <v>116</v>
      </c>
      <c r="AQ26" s="2">
        <v>31</v>
      </c>
      <c r="AR26" s="2">
        <v>77.5</v>
      </c>
      <c r="AS26" s="2">
        <v>382.25</v>
      </c>
      <c r="AT26" s="2">
        <v>0</v>
      </c>
      <c r="AU26" s="2">
        <v>131.5</v>
      </c>
      <c r="AV26" s="2">
        <v>72.75</v>
      </c>
      <c r="AW26" s="2">
        <v>45</v>
      </c>
      <c r="AX26" s="2">
        <v>32.5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0.04</v>
      </c>
      <c r="BG26" s="2">
        <v>0</v>
      </c>
      <c r="BH26" s="2">
        <v>0</v>
      </c>
      <c r="BI26" s="2">
        <v>0.01</v>
      </c>
      <c r="BJ26" s="2">
        <v>0</v>
      </c>
      <c r="BK26" s="2">
        <v>0</v>
      </c>
      <c r="BL26" s="2">
        <v>0</v>
      </c>
      <c r="BM26" s="2">
        <v>0</v>
      </c>
      <c r="BN26" s="2">
        <v>0.03</v>
      </c>
      <c r="BO26" s="2">
        <v>0</v>
      </c>
      <c r="BP26" s="2">
        <v>0</v>
      </c>
      <c r="BQ26" s="2">
        <v>0.12</v>
      </c>
      <c r="BR26" s="2">
        <v>0.02</v>
      </c>
      <c r="BS26" s="2">
        <v>0</v>
      </c>
      <c r="BT26" s="2">
        <v>0</v>
      </c>
      <c r="BU26" s="2">
        <v>0</v>
      </c>
      <c r="BV26" s="2">
        <v>0</v>
      </c>
      <c r="BW26" s="2">
        <v>11.75</v>
      </c>
      <c r="BY26" s="2">
        <v>0.21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58" customFormat="1" ht="14.25" x14ac:dyDescent="0.2">
      <c r="B27" s="59" t="s">
        <v>99</v>
      </c>
      <c r="C27" s="60"/>
      <c r="D27" s="60">
        <v>409.55</v>
      </c>
      <c r="E27" s="58">
        <v>6.74</v>
      </c>
      <c r="F27" s="58">
        <v>1.1000000000000001</v>
      </c>
      <c r="G27" s="58">
        <v>0</v>
      </c>
      <c r="H27" s="58">
        <v>0</v>
      </c>
      <c r="I27" s="58">
        <v>18.13</v>
      </c>
      <c r="J27" s="58">
        <v>37.67</v>
      </c>
      <c r="K27" s="58">
        <v>6.6</v>
      </c>
      <c r="L27" s="58">
        <v>0</v>
      </c>
      <c r="M27" s="58">
        <v>0</v>
      </c>
      <c r="N27" s="58">
        <v>0.85</v>
      </c>
      <c r="O27" s="58">
        <v>4.6100000000000003</v>
      </c>
      <c r="P27" s="58">
        <v>550.88</v>
      </c>
      <c r="Q27" s="58">
        <v>1347.87</v>
      </c>
      <c r="R27" s="58">
        <v>119.68</v>
      </c>
      <c r="S27" s="58">
        <v>95.08</v>
      </c>
      <c r="T27" s="58">
        <v>240.91</v>
      </c>
      <c r="U27" s="58">
        <v>4.0199999999999996</v>
      </c>
      <c r="V27" s="58">
        <v>24.8</v>
      </c>
      <c r="W27" s="58">
        <v>1383.4</v>
      </c>
      <c r="X27" s="58">
        <v>306.69</v>
      </c>
      <c r="Y27" s="58">
        <v>2.46</v>
      </c>
      <c r="Z27" s="58">
        <v>0.31</v>
      </c>
      <c r="AA27" s="58">
        <v>0.24</v>
      </c>
      <c r="AB27" s="58">
        <v>3.68</v>
      </c>
      <c r="AC27" s="58">
        <v>7.21</v>
      </c>
      <c r="AD27" s="58">
        <v>35.590000000000003</v>
      </c>
      <c r="AE27" s="58">
        <v>0</v>
      </c>
      <c r="AF27" s="58">
        <v>25.42</v>
      </c>
      <c r="AG27" s="58">
        <v>25.08</v>
      </c>
      <c r="AH27" s="58">
        <v>893.52</v>
      </c>
      <c r="AI27" s="58">
        <v>796.66</v>
      </c>
      <c r="AJ27" s="58">
        <v>246.97</v>
      </c>
      <c r="AK27" s="58">
        <v>535.32000000000005</v>
      </c>
      <c r="AL27" s="58">
        <v>159.04</v>
      </c>
      <c r="AM27" s="58">
        <v>571.63</v>
      </c>
      <c r="AN27" s="58">
        <v>628.17999999999995</v>
      </c>
      <c r="AO27" s="58">
        <v>844.87</v>
      </c>
      <c r="AP27" s="58">
        <v>1023.57</v>
      </c>
      <c r="AQ27" s="58">
        <v>356.5</v>
      </c>
      <c r="AR27" s="58">
        <v>543.65</v>
      </c>
      <c r="AS27" s="58">
        <v>2455.44</v>
      </c>
      <c r="AT27" s="58">
        <v>88.83</v>
      </c>
      <c r="AU27" s="58">
        <v>724.03</v>
      </c>
      <c r="AV27" s="58">
        <v>555.63</v>
      </c>
      <c r="AW27" s="58">
        <v>415.22</v>
      </c>
      <c r="AX27" s="58">
        <v>207.3</v>
      </c>
      <c r="AY27" s="58">
        <v>0.18</v>
      </c>
      <c r="AZ27" s="58">
        <v>0.08</v>
      </c>
      <c r="BA27" s="58">
        <v>0.05</v>
      </c>
      <c r="BB27" s="58">
        <v>0.11</v>
      </c>
      <c r="BC27" s="58">
        <v>0.12</v>
      </c>
      <c r="BD27" s="58">
        <v>0.68</v>
      </c>
      <c r="BE27" s="58">
        <v>0</v>
      </c>
      <c r="BF27" s="58">
        <v>8.5399999999999991</v>
      </c>
      <c r="BG27" s="58">
        <v>0</v>
      </c>
      <c r="BH27" s="58">
        <v>8.73</v>
      </c>
      <c r="BI27" s="58">
        <v>0.62</v>
      </c>
      <c r="BJ27" s="58">
        <v>0.06</v>
      </c>
      <c r="BK27" s="58">
        <v>0</v>
      </c>
      <c r="BL27" s="58">
        <v>0.09</v>
      </c>
      <c r="BM27" s="58">
        <v>0.47</v>
      </c>
      <c r="BN27" s="58">
        <v>12.09</v>
      </c>
      <c r="BO27" s="58">
        <v>0.01</v>
      </c>
      <c r="BP27" s="58">
        <v>0</v>
      </c>
      <c r="BQ27" s="58">
        <v>3.65</v>
      </c>
      <c r="BR27" s="58">
        <v>0.1</v>
      </c>
      <c r="BS27" s="58">
        <v>0.02</v>
      </c>
      <c r="BT27" s="58">
        <v>0</v>
      </c>
      <c r="BU27" s="58">
        <v>0</v>
      </c>
      <c r="BV27" s="58">
        <v>0</v>
      </c>
      <c r="BW27" s="58">
        <v>501.65</v>
      </c>
      <c r="BX27" s="58">
        <f>$D$27/$D$32*100</f>
        <v>31.049802503392698</v>
      </c>
      <c r="BY27" s="58">
        <v>255.37</v>
      </c>
      <c r="CA27" s="58">
        <v>3.78</v>
      </c>
      <c r="CB27" s="58">
        <v>2.68</v>
      </c>
      <c r="CC27" s="58">
        <v>3.23</v>
      </c>
      <c r="CD27" s="58">
        <v>1701</v>
      </c>
      <c r="CE27" s="58">
        <v>1086.75</v>
      </c>
      <c r="CF27" s="58">
        <v>1393.88</v>
      </c>
      <c r="CG27" s="58">
        <v>10.93</v>
      </c>
      <c r="CH27" s="58">
        <v>6.84</v>
      </c>
      <c r="CI27" s="58">
        <v>8.89</v>
      </c>
      <c r="CJ27" s="58">
        <v>8</v>
      </c>
      <c r="CK27" s="58">
        <v>0.73</v>
      </c>
    </row>
    <row r="28" spans="1:89" s="2" customFormat="1" ht="15" x14ac:dyDescent="0.25">
      <c r="B28" s="61" t="s">
        <v>100</v>
      </c>
      <c r="C28" s="57"/>
      <c r="D28" s="57"/>
    </row>
    <row r="29" spans="1:89" s="2" customFormat="1" ht="15" x14ac:dyDescent="0.25">
      <c r="A29" s="2" t="str">
        <f>""</f>
        <v/>
      </c>
      <c r="B29" s="56" t="s">
        <v>101</v>
      </c>
      <c r="C29" s="57" t="str">
        <f>"50"</f>
        <v>50</v>
      </c>
      <c r="D29" s="57">
        <v>172.04499999999999</v>
      </c>
      <c r="E29" s="2">
        <v>0.1</v>
      </c>
      <c r="F29" s="2">
        <v>0</v>
      </c>
      <c r="G29" s="2">
        <v>0.1</v>
      </c>
      <c r="H29" s="2">
        <v>0</v>
      </c>
      <c r="I29" s="2">
        <v>0.5</v>
      </c>
      <c r="J29" s="2">
        <v>33.950000000000003</v>
      </c>
      <c r="K29" s="2">
        <v>1.75</v>
      </c>
      <c r="L29" s="2">
        <v>0</v>
      </c>
      <c r="M29" s="2">
        <v>0</v>
      </c>
      <c r="N29" s="2">
        <v>0</v>
      </c>
      <c r="O29" s="2">
        <v>0.25</v>
      </c>
      <c r="P29" s="2">
        <v>0</v>
      </c>
      <c r="Q29" s="2">
        <v>61</v>
      </c>
      <c r="R29" s="2">
        <v>9</v>
      </c>
      <c r="S29" s="2">
        <v>8</v>
      </c>
      <c r="T29" s="2">
        <v>43</v>
      </c>
      <c r="U29" s="2">
        <v>0.6</v>
      </c>
      <c r="V29" s="2">
        <v>0</v>
      </c>
      <c r="W29" s="2">
        <v>0</v>
      </c>
      <c r="X29" s="2">
        <v>0</v>
      </c>
      <c r="Y29" s="2">
        <v>0.75</v>
      </c>
      <c r="Z29" s="2">
        <v>0.09</v>
      </c>
      <c r="AA29" s="2">
        <v>0.02</v>
      </c>
      <c r="AB29" s="2">
        <v>0.6</v>
      </c>
      <c r="AC29" s="2">
        <v>1.5</v>
      </c>
      <c r="AD29" s="2">
        <v>0</v>
      </c>
      <c r="AE29" s="2">
        <v>0</v>
      </c>
      <c r="AF29" s="2">
        <v>0</v>
      </c>
      <c r="AG29" s="2">
        <v>0</v>
      </c>
      <c r="AH29" s="2">
        <v>403</v>
      </c>
      <c r="AI29" s="2">
        <v>125</v>
      </c>
      <c r="AJ29" s="2">
        <v>76.5</v>
      </c>
      <c r="AK29" s="2">
        <v>155.5</v>
      </c>
      <c r="AL29" s="2">
        <v>50</v>
      </c>
      <c r="AM29" s="2">
        <v>250</v>
      </c>
      <c r="AN29" s="2">
        <v>165</v>
      </c>
      <c r="AO29" s="2">
        <v>200</v>
      </c>
      <c r="AP29" s="2">
        <v>170</v>
      </c>
      <c r="AQ29" s="2">
        <v>100</v>
      </c>
      <c r="AR29" s="2">
        <v>175</v>
      </c>
      <c r="AS29" s="2">
        <v>1540</v>
      </c>
      <c r="AT29" s="2">
        <v>0</v>
      </c>
      <c r="AU29" s="2">
        <v>485</v>
      </c>
      <c r="AV29" s="2">
        <v>250</v>
      </c>
      <c r="AW29" s="2">
        <v>125</v>
      </c>
      <c r="AX29" s="2">
        <v>100</v>
      </c>
      <c r="AY29" s="2">
        <v>0.16</v>
      </c>
      <c r="AZ29" s="2">
        <v>0.11</v>
      </c>
      <c r="BA29" s="2">
        <v>0.06</v>
      </c>
      <c r="BB29" s="2">
        <v>0.11</v>
      </c>
      <c r="BC29" s="2">
        <v>0.1</v>
      </c>
      <c r="BD29" s="2">
        <v>0.38</v>
      </c>
      <c r="BE29" s="2">
        <v>0.06</v>
      </c>
      <c r="BF29" s="2">
        <v>7.0000000000000007E-2</v>
      </c>
      <c r="BG29" s="2">
        <v>0.06</v>
      </c>
      <c r="BH29" s="2">
        <v>0.01</v>
      </c>
      <c r="BI29" s="2">
        <v>0.08</v>
      </c>
      <c r="BJ29" s="2">
        <v>0.35</v>
      </c>
      <c r="BK29" s="2">
        <v>0</v>
      </c>
      <c r="BL29" s="2">
        <v>0</v>
      </c>
      <c r="BM29" s="2">
        <v>0.01</v>
      </c>
      <c r="BN29" s="2">
        <v>0.05</v>
      </c>
      <c r="BO29" s="2">
        <v>0</v>
      </c>
      <c r="BP29" s="2">
        <v>0</v>
      </c>
      <c r="BQ29" s="2">
        <v>0.24</v>
      </c>
      <c r="BR29" s="2">
        <v>0.02</v>
      </c>
      <c r="BS29" s="2">
        <v>0.03</v>
      </c>
      <c r="BT29" s="2">
        <v>0</v>
      </c>
      <c r="BU29" s="2">
        <v>0</v>
      </c>
      <c r="BV29" s="2">
        <v>0</v>
      </c>
      <c r="BW29" s="2">
        <v>7</v>
      </c>
      <c r="BY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</row>
    <row r="30" spans="1:89" s="2" customFormat="1" ht="15" x14ac:dyDescent="0.25">
      <c r="A30" s="2" t="str">
        <f>"30/10"</f>
        <v>30/10</v>
      </c>
      <c r="B30" s="56" t="s">
        <v>102</v>
      </c>
      <c r="C30" s="57" t="str">
        <f>"160"</f>
        <v>160</v>
      </c>
      <c r="D30" s="57">
        <v>61.291417599999988</v>
      </c>
      <c r="E30" s="2">
        <v>1.6</v>
      </c>
      <c r="F30" s="2">
        <v>0</v>
      </c>
      <c r="G30" s="2">
        <v>0</v>
      </c>
      <c r="H30" s="2">
        <v>0</v>
      </c>
      <c r="I30" s="2">
        <v>7.61</v>
      </c>
      <c r="J30" s="2">
        <v>0</v>
      </c>
      <c r="K30" s="2">
        <v>0.03</v>
      </c>
      <c r="L30" s="2">
        <v>0</v>
      </c>
      <c r="M30" s="2">
        <v>0</v>
      </c>
      <c r="N30" s="2">
        <v>0.08</v>
      </c>
      <c r="O30" s="2">
        <v>0.57999999999999996</v>
      </c>
      <c r="P30" s="2">
        <v>39.64</v>
      </c>
      <c r="Q30" s="2">
        <v>115.75</v>
      </c>
      <c r="R30" s="2">
        <v>93.24</v>
      </c>
      <c r="S30" s="2">
        <v>10.64</v>
      </c>
      <c r="T30" s="2">
        <v>66.959999999999994</v>
      </c>
      <c r="U30" s="2">
        <v>0.09</v>
      </c>
      <c r="V30" s="2">
        <v>16</v>
      </c>
      <c r="W30" s="2">
        <v>7.2</v>
      </c>
      <c r="X30" s="2">
        <v>17.600000000000001</v>
      </c>
      <c r="Y30" s="2">
        <v>0</v>
      </c>
      <c r="Z30" s="2">
        <v>0.03</v>
      </c>
      <c r="AA30" s="2">
        <v>0.11</v>
      </c>
      <c r="AB30" s="2">
        <v>7.0000000000000007E-2</v>
      </c>
      <c r="AC30" s="2">
        <v>0.64</v>
      </c>
      <c r="AD30" s="2">
        <v>0.42</v>
      </c>
      <c r="AE30" s="2">
        <v>0</v>
      </c>
      <c r="AF30" s="2">
        <v>127.79</v>
      </c>
      <c r="AG30" s="2">
        <v>126.22</v>
      </c>
      <c r="AH30" s="2">
        <v>219.17</v>
      </c>
      <c r="AI30" s="2">
        <v>177.97</v>
      </c>
      <c r="AJ30" s="2">
        <v>59.47</v>
      </c>
      <c r="AK30" s="2">
        <v>104.66</v>
      </c>
      <c r="AL30" s="2">
        <v>34.26</v>
      </c>
      <c r="AM30" s="2">
        <v>117.01</v>
      </c>
      <c r="AN30" s="2">
        <v>1.33</v>
      </c>
      <c r="AO30" s="2">
        <v>2.98</v>
      </c>
      <c r="AP30" s="2">
        <v>2.82</v>
      </c>
      <c r="AQ30" s="2">
        <v>0.82</v>
      </c>
      <c r="AR30" s="2">
        <v>1.06</v>
      </c>
      <c r="AS30" s="2">
        <v>9.41</v>
      </c>
      <c r="AT30" s="2">
        <v>2.35</v>
      </c>
      <c r="AU30" s="2">
        <v>1.02</v>
      </c>
      <c r="AV30" s="2">
        <v>1.02</v>
      </c>
      <c r="AW30" s="2">
        <v>145.71</v>
      </c>
      <c r="AX30" s="2">
        <v>20.97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0.01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0.01</v>
      </c>
      <c r="BO30" s="2">
        <v>0</v>
      </c>
      <c r="BP30" s="2">
        <v>0</v>
      </c>
      <c r="BQ30" s="2">
        <v>0.03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150.75</v>
      </c>
      <c r="BY30" s="2">
        <v>17.2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4</v>
      </c>
      <c r="CK30" s="2">
        <v>0</v>
      </c>
    </row>
    <row r="31" spans="1:89" s="58" customFormat="1" ht="14.25" x14ac:dyDescent="0.2">
      <c r="B31" s="59" t="s">
        <v>103</v>
      </c>
      <c r="C31" s="60"/>
      <c r="D31" s="60">
        <v>233.34</v>
      </c>
      <c r="E31" s="58">
        <v>1.7</v>
      </c>
      <c r="F31" s="58">
        <v>0</v>
      </c>
      <c r="G31" s="58">
        <v>0.1</v>
      </c>
      <c r="H31" s="58">
        <v>0</v>
      </c>
      <c r="I31" s="58">
        <v>8.11</v>
      </c>
      <c r="J31" s="58">
        <v>33.950000000000003</v>
      </c>
      <c r="K31" s="58">
        <v>1.78</v>
      </c>
      <c r="L31" s="58">
        <v>0</v>
      </c>
      <c r="M31" s="58">
        <v>0</v>
      </c>
      <c r="N31" s="58">
        <v>0.08</v>
      </c>
      <c r="O31" s="58">
        <v>0.83</v>
      </c>
      <c r="P31" s="58">
        <v>39.64</v>
      </c>
      <c r="Q31" s="58">
        <v>176.75</v>
      </c>
      <c r="R31" s="58">
        <v>102.24</v>
      </c>
      <c r="S31" s="58">
        <v>18.64</v>
      </c>
      <c r="T31" s="58">
        <v>109.96</v>
      </c>
      <c r="U31" s="58">
        <v>0.69</v>
      </c>
      <c r="V31" s="58">
        <v>16</v>
      </c>
      <c r="W31" s="58">
        <v>7.2</v>
      </c>
      <c r="X31" s="58">
        <v>17.600000000000001</v>
      </c>
      <c r="Y31" s="58">
        <v>0.75</v>
      </c>
      <c r="Z31" s="58">
        <v>0.11</v>
      </c>
      <c r="AA31" s="58">
        <v>0.13</v>
      </c>
      <c r="AB31" s="58">
        <v>0.67</v>
      </c>
      <c r="AC31" s="58">
        <v>2.14</v>
      </c>
      <c r="AD31" s="58">
        <v>0.42</v>
      </c>
      <c r="AE31" s="58">
        <v>0</v>
      </c>
      <c r="AF31" s="58">
        <v>127.79</v>
      </c>
      <c r="AG31" s="58">
        <v>126.22</v>
      </c>
      <c r="AH31" s="58">
        <v>622.16999999999996</v>
      </c>
      <c r="AI31" s="58">
        <v>302.97000000000003</v>
      </c>
      <c r="AJ31" s="58">
        <v>135.97</v>
      </c>
      <c r="AK31" s="58">
        <v>260.16000000000003</v>
      </c>
      <c r="AL31" s="58">
        <v>84.26</v>
      </c>
      <c r="AM31" s="58">
        <v>367.01</v>
      </c>
      <c r="AN31" s="58">
        <v>166.33</v>
      </c>
      <c r="AO31" s="58">
        <v>202.98</v>
      </c>
      <c r="AP31" s="58">
        <v>172.82</v>
      </c>
      <c r="AQ31" s="58">
        <v>100.82</v>
      </c>
      <c r="AR31" s="58">
        <v>176.06</v>
      </c>
      <c r="AS31" s="58">
        <v>1549.41</v>
      </c>
      <c r="AT31" s="58">
        <v>2.35</v>
      </c>
      <c r="AU31" s="58">
        <v>486.02</v>
      </c>
      <c r="AV31" s="58">
        <v>251.02</v>
      </c>
      <c r="AW31" s="58">
        <v>270.70999999999998</v>
      </c>
      <c r="AX31" s="58">
        <v>120.97</v>
      </c>
      <c r="AY31" s="58">
        <v>0.16</v>
      </c>
      <c r="AZ31" s="58">
        <v>0.11</v>
      </c>
      <c r="BA31" s="58">
        <v>0.06</v>
      </c>
      <c r="BB31" s="58">
        <v>0.11</v>
      </c>
      <c r="BC31" s="58">
        <v>0.1</v>
      </c>
      <c r="BD31" s="58">
        <v>0.38</v>
      </c>
      <c r="BE31" s="58">
        <v>0.06</v>
      </c>
      <c r="BF31" s="58">
        <v>7.0000000000000007E-2</v>
      </c>
      <c r="BG31" s="58">
        <v>0.06</v>
      </c>
      <c r="BH31" s="58">
        <v>0.01</v>
      </c>
      <c r="BI31" s="58">
        <v>0.08</v>
      </c>
      <c r="BJ31" s="58">
        <v>0.35</v>
      </c>
      <c r="BK31" s="58">
        <v>0</v>
      </c>
      <c r="BL31" s="58">
        <v>0</v>
      </c>
      <c r="BM31" s="58">
        <v>0.01</v>
      </c>
      <c r="BN31" s="58">
        <v>0.06</v>
      </c>
      <c r="BO31" s="58">
        <v>0</v>
      </c>
      <c r="BP31" s="58">
        <v>0</v>
      </c>
      <c r="BQ31" s="58">
        <v>0.27</v>
      </c>
      <c r="BR31" s="58">
        <v>0.02</v>
      </c>
      <c r="BS31" s="58">
        <v>0.03</v>
      </c>
      <c r="BT31" s="58">
        <v>0</v>
      </c>
      <c r="BU31" s="58">
        <v>0</v>
      </c>
      <c r="BV31" s="58">
        <v>0</v>
      </c>
      <c r="BW31" s="58">
        <v>157.75</v>
      </c>
      <c r="BX31" s="58">
        <f>$D$31/$D$32*100</f>
        <v>17.690540632747286</v>
      </c>
      <c r="BY31" s="58">
        <v>17.2</v>
      </c>
      <c r="CA31" s="58">
        <v>0</v>
      </c>
      <c r="CB31" s="58">
        <v>0</v>
      </c>
      <c r="CC31" s="58">
        <v>0</v>
      </c>
      <c r="CD31" s="58">
        <v>0</v>
      </c>
      <c r="CE31" s="58">
        <v>0</v>
      </c>
      <c r="CF31" s="58">
        <v>0</v>
      </c>
      <c r="CG31" s="58">
        <v>0</v>
      </c>
      <c r="CH31" s="58">
        <v>0</v>
      </c>
      <c r="CI31" s="58">
        <v>0</v>
      </c>
      <c r="CJ31" s="58">
        <v>4</v>
      </c>
      <c r="CK31" s="58">
        <v>0</v>
      </c>
    </row>
    <row r="32" spans="1:89" s="58" customFormat="1" ht="14.25" x14ac:dyDescent="0.2">
      <c r="B32" s="59" t="s">
        <v>104</v>
      </c>
      <c r="C32" s="60"/>
      <c r="D32" s="60">
        <v>1319.01</v>
      </c>
      <c r="E32" s="58">
        <v>31.69</v>
      </c>
      <c r="F32" s="58">
        <v>2.58</v>
      </c>
      <c r="G32" s="58">
        <v>0.1</v>
      </c>
      <c r="H32" s="58">
        <v>0</v>
      </c>
      <c r="I32" s="58">
        <v>64.290000000000006</v>
      </c>
      <c r="J32" s="58">
        <v>90.02</v>
      </c>
      <c r="K32" s="58">
        <v>12.42</v>
      </c>
      <c r="L32" s="58">
        <v>0</v>
      </c>
      <c r="M32" s="58">
        <v>0</v>
      </c>
      <c r="N32" s="58">
        <v>3.31</v>
      </c>
      <c r="O32" s="58">
        <v>9.5399999999999991</v>
      </c>
      <c r="P32" s="58">
        <v>989.51</v>
      </c>
      <c r="Q32" s="58">
        <v>2224.8200000000002</v>
      </c>
      <c r="R32" s="58">
        <v>577.36</v>
      </c>
      <c r="S32" s="58">
        <v>185.86</v>
      </c>
      <c r="T32" s="58">
        <v>747.34</v>
      </c>
      <c r="U32" s="58">
        <v>8.98</v>
      </c>
      <c r="V32" s="58">
        <v>218.73</v>
      </c>
      <c r="W32" s="58">
        <v>1549.52</v>
      </c>
      <c r="X32" s="58">
        <v>577.42999999999995</v>
      </c>
      <c r="Y32" s="58">
        <v>5.15</v>
      </c>
      <c r="Z32" s="58">
        <v>0.57999999999999996</v>
      </c>
      <c r="AA32" s="58">
        <v>0.89</v>
      </c>
      <c r="AB32" s="58">
        <v>5.66</v>
      </c>
      <c r="AC32" s="58">
        <v>16.36</v>
      </c>
      <c r="AD32" s="58">
        <v>46.96</v>
      </c>
      <c r="AE32" s="58">
        <v>0</v>
      </c>
      <c r="AF32" s="58">
        <v>303.14999999999998</v>
      </c>
      <c r="AG32" s="58">
        <v>299.27</v>
      </c>
      <c r="AH32" s="58">
        <v>4074</v>
      </c>
      <c r="AI32" s="58">
        <v>2952.53</v>
      </c>
      <c r="AJ32" s="58">
        <v>1077.52</v>
      </c>
      <c r="AK32" s="58">
        <v>1928.37</v>
      </c>
      <c r="AL32" s="58">
        <v>547.32000000000005</v>
      </c>
      <c r="AM32" s="58">
        <v>2353.7199999999998</v>
      </c>
      <c r="AN32" s="58">
        <v>1549.35</v>
      </c>
      <c r="AO32" s="58">
        <v>2410.96</v>
      </c>
      <c r="AP32" s="58">
        <v>2845.1</v>
      </c>
      <c r="AQ32" s="58">
        <v>1176.56</v>
      </c>
      <c r="AR32" s="58">
        <v>1324.76</v>
      </c>
      <c r="AS32" s="58">
        <v>9062.2099999999991</v>
      </c>
      <c r="AT32" s="58">
        <v>248.34</v>
      </c>
      <c r="AU32" s="58">
        <v>3668.07</v>
      </c>
      <c r="AV32" s="58">
        <v>1992.46</v>
      </c>
      <c r="AW32" s="58">
        <v>1967.21</v>
      </c>
      <c r="AX32" s="58">
        <v>587.6</v>
      </c>
      <c r="AY32" s="58">
        <v>1.32</v>
      </c>
      <c r="AZ32" s="58">
        <v>0.83</v>
      </c>
      <c r="BA32" s="58">
        <v>0.5</v>
      </c>
      <c r="BB32" s="58">
        <v>1.1599999999999999</v>
      </c>
      <c r="BC32" s="58">
        <v>0.74</v>
      </c>
      <c r="BD32" s="58">
        <v>3.53</v>
      </c>
      <c r="BE32" s="58">
        <v>0.25</v>
      </c>
      <c r="BF32" s="58">
        <v>15.67</v>
      </c>
      <c r="BG32" s="58">
        <v>0.16</v>
      </c>
      <c r="BH32" s="58">
        <v>10.95</v>
      </c>
      <c r="BI32" s="58">
        <v>0.86</v>
      </c>
      <c r="BJ32" s="58">
        <v>0.59</v>
      </c>
      <c r="BK32" s="58">
        <v>0</v>
      </c>
      <c r="BL32" s="58">
        <v>0.8</v>
      </c>
      <c r="BM32" s="58">
        <v>1.21</v>
      </c>
      <c r="BN32" s="58">
        <v>24.21</v>
      </c>
      <c r="BO32" s="58">
        <v>0.01</v>
      </c>
      <c r="BP32" s="58">
        <v>0</v>
      </c>
      <c r="BQ32" s="58">
        <v>7.66</v>
      </c>
      <c r="BR32" s="58">
        <v>0.21</v>
      </c>
      <c r="BS32" s="58">
        <v>0.08</v>
      </c>
      <c r="BT32" s="58">
        <v>0</v>
      </c>
      <c r="BU32" s="58">
        <v>0</v>
      </c>
      <c r="BV32" s="58">
        <v>0</v>
      </c>
      <c r="BW32" s="58">
        <v>1038.5899999999999</v>
      </c>
      <c r="BY32" s="58">
        <v>476.99</v>
      </c>
      <c r="CA32" s="58">
        <v>3.78</v>
      </c>
      <c r="CB32" s="58">
        <v>2.68</v>
      </c>
      <c r="CC32" s="58">
        <v>3.23</v>
      </c>
      <c r="CD32" s="58">
        <v>1701</v>
      </c>
      <c r="CE32" s="58">
        <v>1086.75</v>
      </c>
      <c r="CF32" s="58">
        <v>1393.88</v>
      </c>
      <c r="CG32" s="58">
        <v>10.93</v>
      </c>
      <c r="CH32" s="58">
        <v>6.84</v>
      </c>
      <c r="CI32" s="58">
        <v>8.89</v>
      </c>
      <c r="CJ32" s="58">
        <v>22.1</v>
      </c>
      <c r="CK32" s="58">
        <v>1.06</v>
      </c>
    </row>
    <row r="33" spans="2:4" s="2" customFormat="1" ht="15" x14ac:dyDescent="0.25">
      <c r="B33" s="56"/>
      <c r="C33" s="57"/>
      <c r="D33" s="57"/>
    </row>
    <row r="34" spans="2:4" s="2" customFormat="1" ht="15" x14ac:dyDescent="0.25">
      <c r="B34" s="56" t="s">
        <v>145</v>
      </c>
      <c r="C34" s="57" t="s">
        <v>146</v>
      </c>
      <c r="D34" s="57"/>
    </row>
    <row r="35" spans="2:4" s="2" customFormat="1" ht="15" x14ac:dyDescent="0.25">
      <c r="B35" s="56"/>
      <c r="C35" s="57"/>
      <c r="D35" s="57"/>
    </row>
    <row r="36" spans="2:4" s="2" customFormat="1" ht="15" x14ac:dyDescent="0.25">
      <c r="B36" s="56"/>
      <c r="C36" s="57"/>
      <c r="D36" s="57"/>
    </row>
    <row r="37" spans="2:4" s="54" customFormat="1" ht="15" x14ac:dyDescent="0.25">
      <c r="B37" s="62"/>
      <c r="C37" s="63"/>
      <c r="D37" s="63"/>
    </row>
    <row r="38" spans="2:4" s="54" customFormat="1" ht="15" x14ac:dyDescent="0.25">
      <c r="B38" s="62"/>
      <c r="C38" s="63"/>
      <c r="D38" s="63"/>
    </row>
    <row r="39" spans="2:4" s="54" customFormat="1" ht="15" x14ac:dyDescent="0.25">
      <c r="B39" s="62"/>
      <c r="C39" s="63"/>
      <c r="D39" s="63"/>
    </row>
    <row r="40" spans="2:4" s="54" customFormat="1" ht="15" x14ac:dyDescent="0.25">
      <c r="B40" s="62"/>
      <c r="C40" s="63"/>
      <c r="D40" s="63"/>
    </row>
    <row r="41" spans="2:4" s="54" customFormat="1" ht="15" x14ac:dyDescent="0.25">
      <c r="B41" s="62"/>
      <c r="C41" s="63"/>
      <c r="D41" s="63"/>
    </row>
    <row r="42" spans="2:4" s="54" customFormat="1" ht="15" x14ac:dyDescent="0.25">
      <c r="B42" s="62"/>
      <c r="C42" s="63"/>
      <c r="D42" s="63"/>
    </row>
    <row r="43" spans="2:4" s="54" customFormat="1" ht="15" x14ac:dyDescent="0.25">
      <c r="B43" s="62"/>
      <c r="C43" s="63"/>
      <c r="D43" s="63"/>
    </row>
    <row r="44" spans="2:4" s="54" customFormat="1" ht="15" x14ac:dyDescent="0.25">
      <c r="B44" s="62"/>
      <c r="C44" s="63"/>
      <c r="D44" s="63"/>
    </row>
    <row r="45" spans="2:4" s="54" customFormat="1" ht="15" x14ac:dyDescent="0.25">
      <c r="B45" s="62"/>
      <c r="C45" s="63"/>
      <c r="D45" s="63"/>
    </row>
    <row r="46" spans="2:4" s="54" customFormat="1" ht="15" x14ac:dyDescent="0.25">
      <c r="B46" s="62"/>
      <c r="C46" s="63"/>
      <c r="D46" s="63"/>
    </row>
    <row r="47" spans="2:4" s="54" customFormat="1" ht="15" x14ac:dyDescent="0.25">
      <c r="B47" s="62"/>
      <c r="C47" s="63"/>
      <c r="D47" s="63"/>
    </row>
    <row r="48" spans="2:4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s="54" customFormat="1" ht="15" x14ac:dyDescent="0.25">
      <c r="B336" s="62"/>
      <c r="C336" s="63"/>
      <c r="D336" s="63"/>
    </row>
    <row r="337" spans="2:4" s="54" customFormat="1" ht="15" x14ac:dyDescent="0.25">
      <c r="B337" s="62"/>
      <c r="C337" s="63"/>
      <c r="D337" s="63"/>
    </row>
    <row r="338" spans="2:4" x14ac:dyDescent="0.25">
      <c r="C338" s="65"/>
      <c r="D338" s="65"/>
    </row>
    <row r="339" spans="2:4" x14ac:dyDescent="0.25">
      <c r="C339" s="65"/>
      <c r="D339" s="65"/>
    </row>
    <row r="340" spans="2:4" x14ac:dyDescent="0.25">
      <c r="C340" s="65"/>
      <c r="D340" s="65"/>
    </row>
    <row r="341" spans="2:4" x14ac:dyDescent="0.25">
      <c r="C341" s="65"/>
      <c r="D341" s="65"/>
    </row>
    <row r="342" spans="2:4" x14ac:dyDescent="0.25">
      <c r="C342" s="65"/>
      <c r="D342" s="65"/>
    </row>
    <row r="343" spans="2:4" x14ac:dyDescent="0.25">
      <c r="C343" s="65"/>
      <c r="D343" s="65"/>
    </row>
    <row r="344" spans="2:4" x14ac:dyDescent="0.25">
      <c r="C344" s="65"/>
      <c r="D344" s="65"/>
    </row>
    <row r="345" spans="2:4" x14ac:dyDescent="0.25">
      <c r="C345" s="65"/>
      <c r="D345" s="65"/>
    </row>
    <row r="346" spans="2:4" x14ac:dyDescent="0.25">
      <c r="C346" s="65"/>
      <c r="D346" s="65"/>
    </row>
    <row r="347" spans="2:4" x14ac:dyDescent="0.25">
      <c r="C347" s="65"/>
      <c r="D347" s="65"/>
    </row>
    <row r="348" spans="2:4" x14ac:dyDescent="0.25">
      <c r="C348" s="65"/>
      <c r="D348" s="65"/>
    </row>
    <row r="349" spans="2:4" x14ac:dyDescent="0.25">
      <c r="C349" s="65"/>
      <c r="D349" s="65"/>
    </row>
    <row r="350" spans="2:4" x14ac:dyDescent="0.25">
      <c r="C350" s="65"/>
      <c r="D350" s="65"/>
    </row>
    <row r="351" spans="2:4" x14ac:dyDescent="0.25">
      <c r="C351" s="65"/>
      <c r="D351" s="65"/>
    </row>
    <row r="352" spans="2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  <row r="1849" spans="3:4" x14ac:dyDescent="0.25">
      <c r="C1849" s="65"/>
      <c r="D1849" s="65"/>
    </row>
    <row r="1850" spans="3:4" x14ac:dyDescent="0.25">
      <c r="C1850" s="65"/>
      <c r="D1850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850"/>
  <sheetViews>
    <sheetView tabSelected="1" zoomScaleNormal="100" workbookViewId="0">
      <selection activeCell="A3" sqref="A3:D3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8554687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81</v>
      </c>
      <c r="C2" s="52" t="s">
        <v>140</v>
      </c>
    </row>
    <row r="3" spans="1:89" ht="20.25" customHeight="1" x14ac:dyDescent="0.45">
      <c r="A3" s="71" t="s">
        <v>2</v>
      </c>
      <c r="B3" s="71"/>
      <c r="C3" s="71"/>
      <c r="D3" s="71"/>
    </row>
    <row r="4" spans="1:89" x14ac:dyDescent="0.25">
      <c r="A4" s="1"/>
      <c r="B4" s="1"/>
      <c r="C4" s="1"/>
      <c r="D4" s="1"/>
    </row>
    <row r="5" spans="1:89" hidden="1" x14ac:dyDescent="0.25">
      <c r="B5" s="52" t="s">
        <v>82</v>
      </c>
    </row>
    <row r="6" spans="1:89" x14ac:dyDescent="0.25">
      <c r="B6" s="52" t="s">
        <v>141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2" t="s">
        <v>69</v>
      </c>
      <c r="B9" s="74" t="s">
        <v>85</v>
      </c>
      <c r="C9" s="75" t="s">
        <v>1</v>
      </c>
      <c r="D9" s="69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6" t="s">
        <v>68</v>
      </c>
      <c r="S9" s="66"/>
      <c r="T9" s="66"/>
      <c r="U9" s="66"/>
      <c r="V9" s="67" t="s">
        <v>70</v>
      </c>
      <c r="W9" s="67"/>
      <c r="X9" s="67"/>
      <c r="Y9" s="67"/>
      <c r="Z9" s="67"/>
      <c r="AA9" s="67"/>
      <c r="AB9" s="67"/>
      <c r="AC9" s="67"/>
      <c r="AD9" s="68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3"/>
      <c r="B10" s="75"/>
      <c r="C10" s="75"/>
      <c r="D10" s="70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"20/5"</f>
        <v>20/5</v>
      </c>
      <c r="B11" s="56" t="s">
        <v>86</v>
      </c>
      <c r="C11" s="57" t="str">
        <f>"150"</f>
        <v>150</v>
      </c>
      <c r="D11" s="57">
        <v>299.79325950000003</v>
      </c>
      <c r="E11" s="2">
        <v>9.33</v>
      </c>
      <c r="F11" s="2">
        <v>1.07</v>
      </c>
      <c r="G11" s="2">
        <v>0</v>
      </c>
      <c r="H11" s="2">
        <v>0</v>
      </c>
      <c r="I11" s="2">
        <v>11.1</v>
      </c>
      <c r="J11" s="2">
        <v>6.49</v>
      </c>
      <c r="K11" s="2">
        <v>0.33</v>
      </c>
      <c r="L11" s="2">
        <v>0</v>
      </c>
      <c r="M11" s="2">
        <v>0</v>
      </c>
      <c r="N11" s="2">
        <v>1.37</v>
      </c>
      <c r="O11" s="2">
        <v>1.88</v>
      </c>
      <c r="P11" s="2">
        <v>219.79</v>
      </c>
      <c r="Q11" s="2">
        <v>167.79</v>
      </c>
      <c r="R11" s="2">
        <v>193.1</v>
      </c>
      <c r="S11" s="2">
        <v>27.48</v>
      </c>
      <c r="T11" s="2">
        <v>256.08</v>
      </c>
      <c r="U11" s="2">
        <v>0.81</v>
      </c>
      <c r="V11" s="2">
        <v>67.77</v>
      </c>
      <c r="W11" s="2">
        <v>46.32</v>
      </c>
      <c r="X11" s="2">
        <v>122.69</v>
      </c>
      <c r="Y11" s="2">
        <v>1.17</v>
      </c>
      <c r="Z11" s="2">
        <v>0.06</v>
      </c>
      <c r="AA11" s="2">
        <v>0.31</v>
      </c>
      <c r="AB11" s="2">
        <v>0.49</v>
      </c>
      <c r="AC11" s="2">
        <v>5.18</v>
      </c>
      <c r="AD11" s="2">
        <v>0.34</v>
      </c>
      <c r="AE11" s="2">
        <v>0</v>
      </c>
      <c r="AF11" s="2">
        <v>1.78</v>
      </c>
      <c r="AG11" s="2">
        <v>1.73</v>
      </c>
      <c r="AH11" s="2">
        <v>2341.23</v>
      </c>
      <c r="AI11" s="2">
        <v>1701.58</v>
      </c>
      <c r="AJ11" s="2">
        <v>647.55999999999995</v>
      </c>
      <c r="AK11" s="2">
        <v>1013.63</v>
      </c>
      <c r="AL11" s="2">
        <v>245.09</v>
      </c>
      <c r="AM11" s="2">
        <v>1270.22</v>
      </c>
      <c r="AN11" s="2">
        <v>709.9</v>
      </c>
      <c r="AO11" s="2">
        <v>1390.71</v>
      </c>
      <c r="AP11" s="2">
        <v>1583.97</v>
      </c>
      <c r="AQ11" s="2">
        <v>725.22</v>
      </c>
      <c r="AR11" s="2">
        <v>560.91999999999996</v>
      </c>
      <c r="AS11" s="2">
        <v>4698.8</v>
      </c>
      <c r="AT11" s="2">
        <v>178.99</v>
      </c>
      <c r="AU11" s="2">
        <v>2407.9499999999998</v>
      </c>
      <c r="AV11" s="2">
        <v>1141.24</v>
      </c>
      <c r="AW11" s="2">
        <v>1136.27</v>
      </c>
      <c r="AX11" s="2">
        <v>198.78</v>
      </c>
      <c r="AY11" s="2">
        <v>0.36</v>
      </c>
      <c r="AZ11" s="2">
        <v>0.38</v>
      </c>
      <c r="BA11" s="2">
        <v>0.27</v>
      </c>
      <c r="BB11" s="2">
        <v>0.65</v>
      </c>
      <c r="BC11" s="2">
        <v>0.11</v>
      </c>
      <c r="BD11" s="2">
        <v>0.56000000000000005</v>
      </c>
      <c r="BE11" s="2">
        <v>0.21</v>
      </c>
      <c r="BF11" s="2">
        <v>1.67</v>
      </c>
      <c r="BG11" s="2">
        <v>0.12</v>
      </c>
      <c r="BH11" s="2">
        <v>0.54</v>
      </c>
      <c r="BI11" s="2">
        <v>0.19</v>
      </c>
      <c r="BJ11" s="2">
        <v>0.2</v>
      </c>
      <c r="BK11" s="2">
        <v>0</v>
      </c>
      <c r="BL11" s="2">
        <v>0.37</v>
      </c>
      <c r="BM11" s="2">
        <v>0.18</v>
      </c>
      <c r="BN11" s="2">
        <v>7.8</v>
      </c>
      <c r="BO11" s="2">
        <v>0.01</v>
      </c>
      <c r="BP11" s="2">
        <v>0</v>
      </c>
      <c r="BQ11" s="2">
        <v>3.72</v>
      </c>
      <c r="BR11" s="2">
        <v>0.06</v>
      </c>
      <c r="BS11" s="2">
        <v>0.02</v>
      </c>
      <c r="BT11" s="2">
        <v>0</v>
      </c>
      <c r="BU11" s="2">
        <v>0</v>
      </c>
      <c r="BV11" s="2">
        <v>0</v>
      </c>
      <c r="BW11" s="2">
        <v>108.52</v>
      </c>
      <c r="BY11" s="2">
        <v>75.489999999999995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7.5</v>
      </c>
      <c r="CK11" s="2">
        <v>0.38</v>
      </c>
    </row>
    <row r="12" spans="1:89" s="2" customFormat="1" ht="15" x14ac:dyDescent="0.25">
      <c r="A12" s="2" t="str">
        <f>"-"</f>
        <v>-</v>
      </c>
      <c r="B12" s="56" t="s">
        <v>87</v>
      </c>
      <c r="C12" s="57" t="str">
        <f>"20"</f>
        <v>20</v>
      </c>
      <c r="D12" s="57">
        <v>63.48</v>
      </c>
      <c r="E12" s="2">
        <v>1.04</v>
      </c>
      <c r="F12" s="2">
        <v>0</v>
      </c>
      <c r="G12" s="2">
        <v>0</v>
      </c>
      <c r="H12" s="2">
        <v>0</v>
      </c>
      <c r="I12" s="2">
        <v>11.1</v>
      </c>
      <c r="J12" s="2">
        <v>0</v>
      </c>
      <c r="K12" s="2">
        <v>0</v>
      </c>
      <c r="L12" s="2">
        <v>0</v>
      </c>
      <c r="M12" s="2">
        <v>0</v>
      </c>
      <c r="N12" s="2">
        <v>0.08</v>
      </c>
      <c r="O12" s="2">
        <v>0.36</v>
      </c>
      <c r="P12" s="2">
        <v>26</v>
      </c>
      <c r="Q12" s="2">
        <v>73</v>
      </c>
      <c r="R12" s="2">
        <v>61.4</v>
      </c>
      <c r="S12" s="2">
        <v>6.8</v>
      </c>
      <c r="T12" s="2">
        <v>43.8</v>
      </c>
      <c r="U12" s="2">
        <v>0.04</v>
      </c>
      <c r="V12" s="2">
        <v>8.4</v>
      </c>
      <c r="W12" s="2">
        <v>6</v>
      </c>
      <c r="X12" s="2">
        <v>9.4</v>
      </c>
      <c r="Y12" s="2">
        <v>0.04</v>
      </c>
      <c r="Z12" s="2">
        <v>0.01</v>
      </c>
      <c r="AA12" s="2">
        <v>0.08</v>
      </c>
      <c r="AB12" s="2">
        <v>0.04</v>
      </c>
      <c r="AC12" s="2">
        <v>0.36</v>
      </c>
      <c r="AD12" s="2">
        <v>0.2</v>
      </c>
      <c r="AE12" s="2">
        <v>0</v>
      </c>
      <c r="AF12" s="2">
        <v>0</v>
      </c>
      <c r="AG12" s="2">
        <v>0</v>
      </c>
      <c r="AH12" s="2">
        <v>107.6</v>
      </c>
      <c r="AI12" s="2">
        <v>108</v>
      </c>
      <c r="AJ12" s="2">
        <v>33</v>
      </c>
      <c r="AK12" s="2">
        <v>60.8</v>
      </c>
      <c r="AL12" s="2">
        <v>19</v>
      </c>
      <c r="AM12" s="2">
        <v>64</v>
      </c>
      <c r="AN12" s="2">
        <v>47.2</v>
      </c>
      <c r="AO12" s="2">
        <v>48</v>
      </c>
      <c r="AP12" s="2">
        <v>106</v>
      </c>
      <c r="AQ12" s="2">
        <v>34</v>
      </c>
      <c r="AR12" s="2">
        <v>28</v>
      </c>
      <c r="AS12" s="2">
        <v>318.2</v>
      </c>
      <c r="AT12" s="2">
        <v>0</v>
      </c>
      <c r="AU12" s="2">
        <v>156</v>
      </c>
      <c r="AV12" s="2">
        <v>83.6</v>
      </c>
      <c r="AW12" s="2">
        <v>67.599999999999994</v>
      </c>
      <c r="AX12" s="2">
        <v>13.8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0.49</v>
      </c>
      <c r="BO12" s="2">
        <v>0</v>
      </c>
      <c r="BP12" s="2">
        <v>0</v>
      </c>
      <c r="BQ12" s="2">
        <v>0.04</v>
      </c>
      <c r="BR12" s="2">
        <v>0.01</v>
      </c>
      <c r="BS12" s="2">
        <v>0.02</v>
      </c>
      <c r="BT12" s="2">
        <v>0</v>
      </c>
      <c r="BU12" s="2">
        <v>0</v>
      </c>
      <c r="BV12" s="2">
        <v>0</v>
      </c>
      <c r="BW12" s="2">
        <v>5.32</v>
      </c>
      <c r="BY12" s="2">
        <v>9.4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88</v>
      </c>
      <c r="C13" s="57" t="str">
        <f>"25"</f>
        <v>25</v>
      </c>
      <c r="D13" s="57">
        <v>165.16000000000003</v>
      </c>
      <c r="E13" s="2">
        <v>11.78</v>
      </c>
      <c r="F13" s="2">
        <v>0.55000000000000004</v>
      </c>
      <c r="G13" s="2">
        <v>0</v>
      </c>
      <c r="H13" s="2">
        <v>0</v>
      </c>
      <c r="I13" s="2">
        <v>0.33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0.35</v>
      </c>
      <c r="P13" s="2">
        <v>3.75</v>
      </c>
      <c r="Q13" s="2">
        <v>7.5</v>
      </c>
      <c r="R13" s="2">
        <v>6</v>
      </c>
      <c r="S13" s="2">
        <v>0</v>
      </c>
      <c r="T13" s="2">
        <v>7.5</v>
      </c>
      <c r="U13" s="2">
        <v>0.05</v>
      </c>
      <c r="V13" s="2">
        <v>100</v>
      </c>
      <c r="W13" s="2">
        <v>75</v>
      </c>
      <c r="X13" s="2">
        <v>112.5</v>
      </c>
      <c r="Y13" s="2">
        <v>0.25</v>
      </c>
      <c r="Z13" s="2">
        <v>0</v>
      </c>
      <c r="AA13" s="2">
        <v>0.03</v>
      </c>
      <c r="AB13" s="2">
        <v>0.03</v>
      </c>
      <c r="AC13" s="2">
        <v>0.05</v>
      </c>
      <c r="AD13" s="2">
        <v>0</v>
      </c>
      <c r="AE13" s="2">
        <v>0</v>
      </c>
      <c r="AF13" s="2">
        <v>10.5</v>
      </c>
      <c r="AG13" s="2">
        <v>10.25</v>
      </c>
      <c r="AH13" s="2">
        <v>19</v>
      </c>
      <c r="AI13" s="2">
        <v>11.25</v>
      </c>
      <c r="AJ13" s="2">
        <v>4.25</v>
      </c>
      <c r="AK13" s="2">
        <v>11.75</v>
      </c>
      <c r="AL13" s="2">
        <v>10.75</v>
      </c>
      <c r="AM13" s="2">
        <v>10.5</v>
      </c>
      <c r="AN13" s="2">
        <v>9</v>
      </c>
      <c r="AO13" s="2">
        <v>6.5</v>
      </c>
      <c r="AP13" s="2">
        <v>14.25</v>
      </c>
      <c r="AQ13" s="2">
        <v>8.75</v>
      </c>
      <c r="AR13" s="2">
        <v>6</v>
      </c>
      <c r="AS13" s="2">
        <v>35.5</v>
      </c>
      <c r="AT13" s="2">
        <v>0</v>
      </c>
      <c r="AU13" s="2">
        <v>12</v>
      </c>
      <c r="AV13" s="2">
        <v>13.5</v>
      </c>
      <c r="AW13" s="2">
        <v>10.5</v>
      </c>
      <c r="AX13" s="2">
        <v>2.5</v>
      </c>
      <c r="AY13" s="2">
        <v>0.67</v>
      </c>
      <c r="AZ13" s="2">
        <v>0.31</v>
      </c>
      <c r="BA13" s="2">
        <v>0.17</v>
      </c>
      <c r="BB13" s="2">
        <v>0.38</v>
      </c>
      <c r="BC13" s="2">
        <v>0.43</v>
      </c>
      <c r="BD13" s="2">
        <v>1.99</v>
      </c>
      <c r="BE13" s="2">
        <v>0</v>
      </c>
      <c r="BF13" s="2">
        <v>5.52</v>
      </c>
      <c r="BG13" s="2">
        <v>0</v>
      </c>
      <c r="BH13" s="2">
        <v>1.71</v>
      </c>
      <c r="BI13" s="2">
        <v>0</v>
      </c>
      <c r="BJ13" s="2">
        <v>0</v>
      </c>
      <c r="BK13" s="2">
        <v>0</v>
      </c>
      <c r="BL13" s="2">
        <v>0.39</v>
      </c>
      <c r="BM13" s="2">
        <v>0.57999999999999996</v>
      </c>
      <c r="BN13" s="2">
        <v>4.5</v>
      </c>
      <c r="BO13" s="2">
        <v>0</v>
      </c>
      <c r="BP13" s="2">
        <v>0</v>
      </c>
      <c r="BQ13" s="2">
        <v>0.23</v>
      </c>
      <c r="BR13" s="2">
        <v>0.02</v>
      </c>
      <c r="BS13" s="2">
        <v>0</v>
      </c>
      <c r="BT13" s="2">
        <v>0</v>
      </c>
      <c r="BU13" s="2">
        <v>0</v>
      </c>
      <c r="BV13" s="2">
        <v>0</v>
      </c>
      <c r="BW13" s="2">
        <v>6.25</v>
      </c>
      <c r="BY13" s="2">
        <v>112.5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89</v>
      </c>
      <c r="C14" s="57" t="str">
        <f>"25"</f>
        <v>25</v>
      </c>
      <c r="D14" s="57">
        <v>67.379999999999981</v>
      </c>
      <c r="E14" s="2">
        <v>0.13</v>
      </c>
      <c r="F14" s="2">
        <v>0</v>
      </c>
      <c r="G14" s="2">
        <v>0</v>
      </c>
      <c r="H14" s="2">
        <v>0</v>
      </c>
      <c r="I14" s="2">
        <v>0.83</v>
      </c>
      <c r="J14" s="2">
        <v>11.7</v>
      </c>
      <c r="K14" s="2">
        <v>0.8</v>
      </c>
      <c r="L14" s="2">
        <v>0</v>
      </c>
      <c r="M14" s="2">
        <v>0</v>
      </c>
      <c r="N14" s="2">
        <v>0.08</v>
      </c>
      <c r="O14" s="2">
        <v>0.4</v>
      </c>
      <c r="P14" s="2">
        <v>107.25</v>
      </c>
      <c r="Q14" s="2">
        <v>32.75</v>
      </c>
      <c r="R14" s="2">
        <v>5.5</v>
      </c>
      <c r="S14" s="2">
        <v>8.25</v>
      </c>
      <c r="T14" s="2">
        <v>21.25</v>
      </c>
      <c r="U14" s="2">
        <v>0.5</v>
      </c>
      <c r="V14" s="2">
        <v>0</v>
      </c>
      <c r="W14" s="2">
        <v>0</v>
      </c>
      <c r="X14" s="2">
        <v>0</v>
      </c>
      <c r="Y14" s="2">
        <v>0.43</v>
      </c>
      <c r="Z14" s="2">
        <v>0.04</v>
      </c>
      <c r="AA14" s="2">
        <v>0.01</v>
      </c>
      <c r="AB14" s="2">
        <v>0.4</v>
      </c>
      <c r="AC14" s="2">
        <v>0.75</v>
      </c>
      <c r="AD14" s="2">
        <v>0</v>
      </c>
      <c r="AE14" s="2">
        <v>0</v>
      </c>
      <c r="AF14" s="2">
        <v>0</v>
      </c>
      <c r="AG14" s="2">
        <v>0</v>
      </c>
      <c r="AH14" s="2">
        <v>147.75</v>
      </c>
      <c r="AI14" s="2">
        <v>49.75</v>
      </c>
      <c r="AJ14" s="2">
        <v>29.25</v>
      </c>
      <c r="AK14" s="2">
        <v>58.5</v>
      </c>
      <c r="AL14" s="2">
        <v>22</v>
      </c>
      <c r="AM14" s="2">
        <v>105</v>
      </c>
      <c r="AN14" s="2">
        <v>65.25</v>
      </c>
      <c r="AO14" s="2">
        <v>90.75</v>
      </c>
      <c r="AP14" s="2">
        <v>75.25</v>
      </c>
      <c r="AQ14" s="2">
        <v>40.25</v>
      </c>
      <c r="AR14" s="2">
        <v>70</v>
      </c>
      <c r="AS14" s="2">
        <v>581.25</v>
      </c>
      <c r="AT14" s="2">
        <v>0</v>
      </c>
      <c r="AU14" s="2">
        <v>189.25</v>
      </c>
      <c r="AV14" s="2">
        <v>82.75</v>
      </c>
      <c r="AW14" s="2">
        <v>55.5</v>
      </c>
      <c r="AX14" s="2">
        <v>43.25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0.28999999999999998</v>
      </c>
      <c r="BO14" s="2">
        <v>0</v>
      </c>
      <c r="BP14" s="2">
        <v>0</v>
      </c>
      <c r="BQ14" s="2">
        <v>0.22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8.5299999999999994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"36/10"</f>
        <v>36/10</v>
      </c>
      <c r="B15" s="56" t="s">
        <v>90</v>
      </c>
      <c r="C15" s="57" t="str">
        <f>"200"</f>
        <v>200</v>
      </c>
      <c r="D15" s="57">
        <v>79.549904000000012</v>
      </c>
      <c r="E15" s="2">
        <v>2.36</v>
      </c>
      <c r="F15" s="2">
        <v>0</v>
      </c>
      <c r="G15" s="2">
        <v>0</v>
      </c>
      <c r="H15" s="2">
        <v>0</v>
      </c>
      <c r="I15" s="2">
        <v>7.98</v>
      </c>
      <c r="J15" s="2">
        <v>0.3</v>
      </c>
      <c r="K15" s="2">
        <v>1.28</v>
      </c>
      <c r="L15" s="2">
        <v>0</v>
      </c>
      <c r="M15" s="2">
        <v>0</v>
      </c>
      <c r="N15" s="2">
        <v>0.26</v>
      </c>
      <c r="O15" s="2">
        <v>0.96</v>
      </c>
      <c r="P15" s="2">
        <v>50.56</v>
      </c>
      <c r="Q15" s="2">
        <v>181.7</v>
      </c>
      <c r="R15" s="2">
        <v>110.21</v>
      </c>
      <c r="S15" s="2">
        <v>26.97</v>
      </c>
      <c r="T15" s="2">
        <v>101.09</v>
      </c>
      <c r="U15" s="2">
        <v>0.86</v>
      </c>
      <c r="V15" s="2">
        <v>12</v>
      </c>
      <c r="W15" s="2">
        <v>8.64</v>
      </c>
      <c r="X15" s="2">
        <v>22.12</v>
      </c>
      <c r="Y15" s="2">
        <v>0.01</v>
      </c>
      <c r="Z15" s="2">
        <v>0.03</v>
      </c>
      <c r="AA15" s="2">
        <v>0.13</v>
      </c>
      <c r="AB15" s="2">
        <v>0.14000000000000001</v>
      </c>
      <c r="AC15" s="2">
        <v>1.07</v>
      </c>
      <c r="AD15" s="2">
        <v>0.52</v>
      </c>
      <c r="AE15" s="2">
        <v>0</v>
      </c>
      <c r="AF15" s="2">
        <v>153.22</v>
      </c>
      <c r="AG15" s="2">
        <v>151.34</v>
      </c>
      <c r="AH15" s="2">
        <v>262.11</v>
      </c>
      <c r="AI15" s="2">
        <v>212.44</v>
      </c>
      <c r="AJ15" s="2">
        <v>70.95</v>
      </c>
      <c r="AK15" s="2">
        <v>124.83</v>
      </c>
      <c r="AL15" s="2">
        <v>40.950000000000003</v>
      </c>
      <c r="AM15" s="2">
        <v>139.68</v>
      </c>
      <c r="AN15" s="2">
        <v>1.28</v>
      </c>
      <c r="AO15" s="2">
        <v>2.86</v>
      </c>
      <c r="AP15" s="2">
        <v>2.71</v>
      </c>
      <c r="AQ15" s="2">
        <v>0.79</v>
      </c>
      <c r="AR15" s="2">
        <v>1.02</v>
      </c>
      <c r="AS15" s="2">
        <v>9.02</v>
      </c>
      <c r="AT15" s="2">
        <v>2.2599999999999998</v>
      </c>
      <c r="AU15" s="2">
        <v>0.98</v>
      </c>
      <c r="AV15" s="2">
        <v>0.98</v>
      </c>
      <c r="AW15" s="2">
        <v>174.35</v>
      </c>
      <c r="AX15" s="2">
        <v>25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0.01</v>
      </c>
      <c r="BO15" s="2">
        <v>0</v>
      </c>
      <c r="BP15" s="2">
        <v>0</v>
      </c>
      <c r="BQ15" s="2">
        <v>0.03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198.6</v>
      </c>
      <c r="BY15" s="2">
        <v>13.44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4</v>
      </c>
      <c r="CK15" s="2">
        <v>0</v>
      </c>
    </row>
    <row r="16" spans="1:89" s="58" customFormat="1" ht="14.25" x14ac:dyDescent="0.2">
      <c r="B16" s="59" t="s">
        <v>91</v>
      </c>
      <c r="C16" s="60"/>
      <c r="D16" s="60">
        <v>675.36</v>
      </c>
      <c r="E16" s="58">
        <v>24.63</v>
      </c>
      <c r="F16" s="58">
        <v>1.62</v>
      </c>
      <c r="G16" s="58">
        <v>0</v>
      </c>
      <c r="H16" s="58">
        <v>0</v>
      </c>
      <c r="I16" s="58">
        <v>31.34</v>
      </c>
      <c r="J16" s="58">
        <v>18.489999999999998</v>
      </c>
      <c r="K16" s="58">
        <v>2.42</v>
      </c>
      <c r="L16" s="58">
        <v>0</v>
      </c>
      <c r="M16" s="58">
        <v>0</v>
      </c>
      <c r="N16" s="58">
        <v>1.78</v>
      </c>
      <c r="O16" s="58">
        <v>3.94</v>
      </c>
      <c r="P16" s="58">
        <v>407.35</v>
      </c>
      <c r="Q16" s="58">
        <v>462.74</v>
      </c>
      <c r="R16" s="58">
        <v>376.21</v>
      </c>
      <c r="S16" s="58">
        <v>69.5</v>
      </c>
      <c r="T16" s="58">
        <v>429.73</v>
      </c>
      <c r="U16" s="58">
        <v>2.27</v>
      </c>
      <c r="V16" s="58">
        <v>188.17</v>
      </c>
      <c r="W16" s="58">
        <v>135.96</v>
      </c>
      <c r="X16" s="58">
        <v>266.70999999999998</v>
      </c>
      <c r="Y16" s="58">
        <v>1.9</v>
      </c>
      <c r="Z16" s="58">
        <v>0.14000000000000001</v>
      </c>
      <c r="AA16" s="58">
        <v>0.56000000000000005</v>
      </c>
      <c r="AB16" s="58">
        <v>1.0900000000000001</v>
      </c>
      <c r="AC16" s="58">
        <v>7.41</v>
      </c>
      <c r="AD16" s="58">
        <v>1.06</v>
      </c>
      <c r="AE16" s="58">
        <v>0</v>
      </c>
      <c r="AF16" s="58">
        <v>165.5</v>
      </c>
      <c r="AG16" s="58">
        <v>163.32</v>
      </c>
      <c r="AH16" s="58">
        <v>2877.69</v>
      </c>
      <c r="AI16" s="58">
        <v>2083.02</v>
      </c>
      <c r="AJ16" s="58">
        <v>785.01</v>
      </c>
      <c r="AK16" s="58">
        <v>1269.52</v>
      </c>
      <c r="AL16" s="58">
        <v>337.79</v>
      </c>
      <c r="AM16" s="58">
        <v>1589.41</v>
      </c>
      <c r="AN16" s="58">
        <v>832.62</v>
      </c>
      <c r="AO16" s="58">
        <v>1538.82</v>
      </c>
      <c r="AP16" s="58">
        <v>1782.18</v>
      </c>
      <c r="AQ16" s="58">
        <v>809.01</v>
      </c>
      <c r="AR16" s="58">
        <v>665.94</v>
      </c>
      <c r="AS16" s="58">
        <v>5642.77</v>
      </c>
      <c r="AT16" s="58">
        <v>181.25</v>
      </c>
      <c r="AU16" s="58">
        <v>2766.18</v>
      </c>
      <c r="AV16" s="58">
        <v>1322.07</v>
      </c>
      <c r="AW16" s="58">
        <v>1444.22</v>
      </c>
      <c r="AX16" s="58">
        <v>283.33999999999997</v>
      </c>
      <c r="AY16" s="58">
        <v>1.03</v>
      </c>
      <c r="AZ16" s="58">
        <v>0.68</v>
      </c>
      <c r="BA16" s="58">
        <v>0.43</v>
      </c>
      <c r="BB16" s="58">
        <v>1.03</v>
      </c>
      <c r="BC16" s="58">
        <v>0.54</v>
      </c>
      <c r="BD16" s="58">
        <v>2.5499999999999998</v>
      </c>
      <c r="BE16" s="58">
        <v>0.21</v>
      </c>
      <c r="BF16" s="58">
        <v>7.28</v>
      </c>
      <c r="BG16" s="58">
        <v>0.12</v>
      </c>
      <c r="BH16" s="58">
        <v>2.2799999999999998</v>
      </c>
      <c r="BI16" s="58">
        <v>0.19</v>
      </c>
      <c r="BJ16" s="58">
        <v>0.2</v>
      </c>
      <c r="BK16" s="58">
        <v>0</v>
      </c>
      <c r="BL16" s="58">
        <v>0.75</v>
      </c>
      <c r="BM16" s="58">
        <v>0.76</v>
      </c>
      <c r="BN16" s="58">
        <v>13.1</v>
      </c>
      <c r="BO16" s="58">
        <v>0.01</v>
      </c>
      <c r="BP16" s="58">
        <v>0</v>
      </c>
      <c r="BQ16" s="58">
        <v>4.24</v>
      </c>
      <c r="BR16" s="58">
        <v>0.1</v>
      </c>
      <c r="BS16" s="58">
        <v>0.04</v>
      </c>
      <c r="BT16" s="58">
        <v>0</v>
      </c>
      <c r="BU16" s="58">
        <v>0</v>
      </c>
      <c r="BV16" s="58">
        <v>0</v>
      </c>
      <c r="BW16" s="58">
        <v>327.22000000000003</v>
      </c>
      <c r="BX16" s="58">
        <f>$D$16/$D$32*100</f>
        <v>44.6403902464819</v>
      </c>
      <c r="BY16" s="58">
        <v>210.83</v>
      </c>
      <c r="CA16" s="58">
        <v>0</v>
      </c>
      <c r="CB16" s="58">
        <v>0</v>
      </c>
      <c r="CC16" s="58">
        <v>0</v>
      </c>
      <c r="CD16" s="58">
        <v>0</v>
      </c>
      <c r="CE16" s="58">
        <v>0</v>
      </c>
      <c r="CF16" s="58">
        <v>0</v>
      </c>
      <c r="CG16" s="58">
        <v>0</v>
      </c>
      <c r="CH16" s="58">
        <v>0</v>
      </c>
      <c r="CI16" s="58">
        <v>0</v>
      </c>
      <c r="CJ16" s="58">
        <v>11.5</v>
      </c>
      <c r="CK16" s="58">
        <v>0.38</v>
      </c>
    </row>
    <row r="17" spans="1:89" s="2" customFormat="1" ht="15" x14ac:dyDescent="0.25">
      <c r="B17" s="61" t="s">
        <v>92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93</v>
      </c>
      <c r="C18" s="57" t="str">
        <f>"100"</f>
        <v>100</v>
      </c>
      <c r="D18" s="57">
        <v>48.68</v>
      </c>
      <c r="E18" s="2">
        <v>0.1</v>
      </c>
      <c r="F18" s="2">
        <v>0</v>
      </c>
      <c r="G18" s="2">
        <v>0</v>
      </c>
      <c r="H18" s="2">
        <v>0</v>
      </c>
      <c r="I18" s="2">
        <v>9</v>
      </c>
      <c r="J18" s="2">
        <v>0.8</v>
      </c>
      <c r="K18" s="2">
        <v>1.8</v>
      </c>
      <c r="L18" s="2">
        <v>0</v>
      </c>
      <c r="M18" s="2">
        <v>0</v>
      </c>
      <c r="N18" s="2">
        <v>0.8</v>
      </c>
      <c r="O18" s="2">
        <v>0.5</v>
      </c>
      <c r="P18" s="2">
        <v>26</v>
      </c>
      <c r="Q18" s="2">
        <v>278</v>
      </c>
      <c r="R18" s="2">
        <v>16</v>
      </c>
      <c r="S18" s="2">
        <v>9</v>
      </c>
      <c r="T18" s="2">
        <v>11</v>
      </c>
      <c r="U18" s="2">
        <v>2.2000000000000002</v>
      </c>
      <c r="V18" s="2">
        <v>0</v>
      </c>
      <c r="W18" s="2">
        <v>30</v>
      </c>
      <c r="X18" s="2">
        <v>5</v>
      </c>
      <c r="Y18" s="2">
        <v>0.2</v>
      </c>
      <c r="Z18" s="2">
        <v>0.03</v>
      </c>
      <c r="AA18" s="2">
        <v>0.02</v>
      </c>
      <c r="AB18" s="2">
        <v>0.3</v>
      </c>
      <c r="AC18" s="2">
        <v>0.4</v>
      </c>
      <c r="AD18" s="2">
        <v>10</v>
      </c>
      <c r="AE18" s="2">
        <v>0</v>
      </c>
      <c r="AF18" s="2">
        <v>0</v>
      </c>
      <c r="AG18" s="2">
        <v>0</v>
      </c>
      <c r="AH18" s="2">
        <v>19</v>
      </c>
      <c r="AI18" s="2">
        <v>18</v>
      </c>
      <c r="AJ18" s="2">
        <v>3</v>
      </c>
      <c r="AK18" s="2">
        <v>11</v>
      </c>
      <c r="AL18" s="2">
        <v>3</v>
      </c>
      <c r="AM18" s="2">
        <v>9</v>
      </c>
      <c r="AN18" s="2">
        <v>17</v>
      </c>
      <c r="AO18" s="2">
        <v>10</v>
      </c>
      <c r="AP18" s="2">
        <v>78</v>
      </c>
      <c r="AQ18" s="2">
        <v>7</v>
      </c>
      <c r="AR18" s="2">
        <v>14</v>
      </c>
      <c r="AS18" s="2">
        <v>42</v>
      </c>
      <c r="AT18" s="2">
        <v>0</v>
      </c>
      <c r="AU18" s="2">
        <v>13</v>
      </c>
      <c r="AV18" s="2">
        <v>16</v>
      </c>
      <c r="AW18" s="2">
        <v>6</v>
      </c>
      <c r="AX18" s="2">
        <v>5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86.3</v>
      </c>
      <c r="BY18" s="2">
        <v>5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94</v>
      </c>
      <c r="C19" s="60"/>
      <c r="D19" s="60">
        <v>48.68</v>
      </c>
      <c r="E19" s="58">
        <v>0.1</v>
      </c>
      <c r="F19" s="58">
        <v>0</v>
      </c>
      <c r="G19" s="58">
        <v>0</v>
      </c>
      <c r="H19" s="58">
        <v>0</v>
      </c>
      <c r="I19" s="58">
        <v>9</v>
      </c>
      <c r="J19" s="58">
        <v>0.8</v>
      </c>
      <c r="K19" s="58">
        <v>1.8</v>
      </c>
      <c r="L19" s="58">
        <v>0</v>
      </c>
      <c r="M19" s="58">
        <v>0</v>
      </c>
      <c r="N19" s="58">
        <v>0.8</v>
      </c>
      <c r="O19" s="58">
        <v>0.5</v>
      </c>
      <c r="P19" s="58">
        <v>26</v>
      </c>
      <c r="Q19" s="58">
        <v>278</v>
      </c>
      <c r="R19" s="58">
        <v>16</v>
      </c>
      <c r="S19" s="58">
        <v>9</v>
      </c>
      <c r="T19" s="58">
        <v>11</v>
      </c>
      <c r="U19" s="58">
        <v>2.2000000000000002</v>
      </c>
      <c r="V19" s="58">
        <v>0</v>
      </c>
      <c r="W19" s="58">
        <v>30</v>
      </c>
      <c r="X19" s="58">
        <v>5</v>
      </c>
      <c r="Y19" s="58">
        <v>0.2</v>
      </c>
      <c r="Z19" s="58">
        <v>0.03</v>
      </c>
      <c r="AA19" s="58">
        <v>0.02</v>
      </c>
      <c r="AB19" s="58">
        <v>0.3</v>
      </c>
      <c r="AC19" s="58">
        <v>0.4</v>
      </c>
      <c r="AD19" s="58">
        <v>10</v>
      </c>
      <c r="AE19" s="58">
        <v>0</v>
      </c>
      <c r="AF19" s="58">
        <v>0</v>
      </c>
      <c r="AG19" s="58">
        <v>0</v>
      </c>
      <c r="AH19" s="58">
        <v>19</v>
      </c>
      <c r="AI19" s="58">
        <v>18</v>
      </c>
      <c r="AJ19" s="58">
        <v>3</v>
      </c>
      <c r="AK19" s="58">
        <v>11</v>
      </c>
      <c r="AL19" s="58">
        <v>3</v>
      </c>
      <c r="AM19" s="58">
        <v>9</v>
      </c>
      <c r="AN19" s="58">
        <v>17</v>
      </c>
      <c r="AO19" s="58">
        <v>10</v>
      </c>
      <c r="AP19" s="58">
        <v>78</v>
      </c>
      <c r="AQ19" s="58">
        <v>7</v>
      </c>
      <c r="AR19" s="58">
        <v>14</v>
      </c>
      <c r="AS19" s="58">
        <v>42</v>
      </c>
      <c r="AT19" s="58">
        <v>0</v>
      </c>
      <c r="AU19" s="58">
        <v>13</v>
      </c>
      <c r="AV19" s="58">
        <v>16</v>
      </c>
      <c r="AW19" s="58">
        <v>6</v>
      </c>
      <c r="AX19" s="58">
        <v>5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86.3</v>
      </c>
      <c r="BX19" s="58">
        <f>$D$19/$D$32*100</f>
        <v>3.2176827132177483</v>
      </c>
      <c r="BY19" s="58">
        <v>5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95</v>
      </c>
      <c r="C20" s="57"/>
      <c r="D20" s="57"/>
    </row>
    <row r="21" spans="1:89" s="2" customFormat="1" ht="15" x14ac:dyDescent="0.25">
      <c r="A21" s="2" t="str">
        <f>"6/2"</f>
        <v>6/2</v>
      </c>
      <c r="B21" s="56" t="s">
        <v>142</v>
      </c>
      <c r="C21" s="57" t="str">
        <f>"180"</f>
        <v>180</v>
      </c>
      <c r="D21" s="57">
        <v>50.967520199999996</v>
      </c>
      <c r="E21" s="2">
        <v>0.56999999999999995</v>
      </c>
      <c r="F21" s="2">
        <v>1.17</v>
      </c>
      <c r="G21" s="2">
        <v>0</v>
      </c>
      <c r="H21" s="2">
        <v>0</v>
      </c>
      <c r="I21" s="2">
        <v>2.76</v>
      </c>
      <c r="J21" s="2">
        <v>3.01</v>
      </c>
      <c r="K21" s="2">
        <v>1.26</v>
      </c>
      <c r="L21" s="2">
        <v>0</v>
      </c>
      <c r="M21" s="2">
        <v>0</v>
      </c>
      <c r="N21" s="2">
        <v>0.23</v>
      </c>
      <c r="O21" s="2">
        <v>1.01</v>
      </c>
      <c r="P21" s="2">
        <v>178.33</v>
      </c>
      <c r="Q21" s="2">
        <v>564.38</v>
      </c>
      <c r="R21" s="2">
        <v>72.790000000000006</v>
      </c>
      <c r="S21" s="2">
        <v>46.58</v>
      </c>
      <c r="T21" s="2">
        <v>66.989999999999995</v>
      </c>
      <c r="U21" s="2">
        <v>1.0900000000000001</v>
      </c>
      <c r="V21" s="2">
        <v>2.16</v>
      </c>
      <c r="W21" s="2">
        <v>1163.23</v>
      </c>
      <c r="X21" s="2">
        <v>246.22</v>
      </c>
      <c r="Y21" s="2">
        <v>1.34</v>
      </c>
      <c r="Z21" s="2">
        <v>0.06</v>
      </c>
      <c r="AA21" s="2">
        <v>7.0000000000000007E-2</v>
      </c>
      <c r="AB21" s="2">
        <v>1.01</v>
      </c>
      <c r="AC21" s="2">
        <v>1.62</v>
      </c>
      <c r="AD21" s="2">
        <v>18.04</v>
      </c>
      <c r="AE21" s="2">
        <v>0</v>
      </c>
      <c r="AF21" s="2">
        <v>0</v>
      </c>
      <c r="AG21" s="2">
        <v>0</v>
      </c>
      <c r="AH21" s="2">
        <v>57.1</v>
      </c>
      <c r="AI21" s="2">
        <v>58.18</v>
      </c>
      <c r="AJ21" s="2">
        <v>25.34</v>
      </c>
      <c r="AK21" s="2">
        <v>97.38</v>
      </c>
      <c r="AL21" s="2">
        <v>12.21</v>
      </c>
      <c r="AM21" s="2">
        <v>50.24</v>
      </c>
      <c r="AN21" s="2">
        <v>78.77</v>
      </c>
      <c r="AO21" s="2">
        <v>178.48</v>
      </c>
      <c r="AP21" s="2">
        <v>193.47</v>
      </c>
      <c r="AQ21" s="2">
        <v>29.31</v>
      </c>
      <c r="AR21" s="2">
        <v>36.770000000000003</v>
      </c>
      <c r="AS21" s="2">
        <v>299.88</v>
      </c>
      <c r="AT21" s="2">
        <v>0.57999999999999996</v>
      </c>
      <c r="AU21" s="2">
        <v>168.3</v>
      </c>
      <c r="AV21" s="2">
        <v>127.5</v>
      </c>
      <c r="AW21" s="2">
        <v>41.64</v>
      </c>
      <c r="AX21" s="2">
        <v>32.130000000000003</v>
      </c>
      <c r="AY21" s="2">
        <v>0.05</v>
      </c>
      <c r="AZ21" s="2">
        <v>0.02</v>
      </c>
      <c r="BA21" s="2">
        <v>0.01</v>
      </c>
      <c r="BB21" s="2">
        <v>0.03</v>
      </c>
      <c r="BC21" s="2">
        <v>0.03</v>
      </c>
      <c r="BD21" s="2">
        <v>0.36</v>
      </c>
      <c r="BE21" s="2">
        <v>0</v>
      </c>
      <c r="BF21" s="2">
        <v>8.81</v>
      </c>
      <c r="BG21" s="2">
        <v>0</v>
      </c>
      <c r="BH21" s="2">
        <v>10.07</v>
      </c>
      <c r="BI21" s="2">
        <v>0.73</v>
      </c>
      <c r="BJ21" s="2">
        <v>0.08</v>
      </c>
      <c r="BK21" s="2">
        <v>0</v>
      </c>
      <c r="BL21" s="2">
        <v>0.03</v>
      </c>
      <c r="BM21" s="2">
        <v>0.4</v>
      </c>
      <c r="BN21" s="2">
        <v>13.19</v>
      </c>
      <c r="BO21" s="2">
        <v>0.01</v>
      </c>
      <c r="BP21" s="2">
        <v>0</v>
      </c>
      <c r="BQ21" s="2">
        <v>3.86</v>
      </c>
      <c r="BR21" s="2">
        <v>0.08</v>
      </c>
      <c r="BS21" s="2">
        <v>0.01</v>
      </c>
      <c r="BT21" s="2">
        <v>0</v>
      </c>
      <c r="BU21" s="2">
        <v>0</v>
      </c>
      <c r="BV21" s="2">
        <v>0</v>
      </c>
      <c r="BW21" s="2">
        <v>210.7</v>
      </c>
      <c r="BY21" s="2">
        <v>196.03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0.36</v>
      </c>
    </row>
    <row r="22" spans="1:89" s="2" customFormat="1" ht="15" x14ac:dyDescent="0.25">
      <c r="A22" s="2" t="str">
        <f>"3/3"</f>
        <v>3/3</v>
      </c>
      <c r="B22" s="56" t="s">
        <v>96</v>
      </c>
      <c r="C22" s="57" t="str">
        <f>"150"</f>
        <v>150</v>
      </c>
      <c r="D22" s="57">
        <v>132.58571249999997</v>
      </c>
      <c r="E22" s="2">
        <v>2.2799999999999998</v>
      </c>
      <c r="F22" s="2">
        <v>0.08</v>
      </c>
      <c r="G22" s="2">
        <v>0</v>
      </c>
      <c r="H22" s="2">
        <v>0</v>
      </c>
      <c r="I22" s="2">
        <v>2.15</v>
      </c>
      <c r="J22" s="2">
        <v>18.23</v>
      </c>
      <c r="K22" s="2">
        <v>1.7</v>
      </c>
      <c r="L22" s="2">
        <v>0</v>
      </c>
      <c r="M22" s="2">
        <v>0</v>
      </c>
      <c r="N22" s="2">
        <v>0.28999999999999998</v>
      </c>
      <c r="O22" s="2">
        <v>1.89</v>
      </c>
      <c r="P22" s="2">
        <v>77.84</v>
      </c>
      <c r="Q22" s="2">
        <v>636.26</v>
      </c>
      <c r="R22" s="2">
        <v>33.96</v>
      </c>
      <c r="S22" s="2">
        <v>30.35</v>
      </c>
      <c r="T22" s="2">
        <v>86.82</v>
      </c>
      <c r="U22" s="2">
        <v>1.1200000000000001</v>
      </c>
      <c r="V22" s="2">
        <v>18.75</v>
      </c>
      <c r="W22" s="2">
        <v>34.11</v>
      </c>
      <c r="X22" s="2">
        <v>25.05</v>
      </c>
      <c r="Y22" s="2">
        <v>0.17</v>
      </c>
      <c r="Z22" s="2">
        <v>0.12</v>
      </c>
      <c r="AA22" s="2">
        <v>0.1</v>
      </c>
      <c r="AB22" s="2">
        <v>1.33</v>
      </c>
      <c r="AC22" s="2">
        <v>2.59</v>
      </c>
      <c r="AD22" s="2">
        <v>5.45</v>
      </c>
      <c r="AE22" s="2">
        <v>0</v>
      </c>
      <c r="AF22" s="2">
        <v>30.53</v>
      </c>
      <c r="AG22" s="2">
        <v>30.14</v>
      </c>
      <c r="AH22" s="2">
        <v>116</v>
      </c>
      <c r="AI22" s="2">
        <v>118.1</v>
      </c>
      <c r="AJ22" s="2">
        <v>26.61</v>
      </c>
      <c r="AK22" s="2">
        <v>76.13</v>
      </c>
      <c r="AL22" s="2">
        <v>34.840000000000003</v>
      </c>
      <c r="AM22" s="2">
        <v>80.09</v>
      </c>
      <c r="AN22" s="2">
        <v>75.67</v>
      </c>
      <c r="AO22" s="2">
        <v>206.13</v>
      </c>
      <c r="AP22" s="2">
        <v>91.81</v>
      </c>
      <c r="AQ22" s="2">
        <v>19.2</v>
      </c>
      <c r="AR22" s="2">
        <v>53.44</v>
      </c>
      <c r="AS22" s="2">
        <v>287.20999999999998</v>
      </c>
      <c r="AT22" s="2">
        <v>0</v>
      </c>
      <c r="AU22" s="2">
        <v>40.19</v>
      </c>
      <c r="AV22" s="2">
        <v>36.549999999999997</v>
      </c>
      <c r="AW22" s="2">
        <v>72.75</v>
      </c>
      <c r="AX22" s="2">
        <v>21.66</v>
      </c>
      <c r="AY22" s="2">
        <v>0.1</v>
      </c>
      <c r="AZ22" s="2">
        <v>0.04</v>
      </c>
      <c r="BA22" s="2">
        <v>0.02</v>
      </c>
      <c r="BB22" s="2">
        <v>0.05</v>
      </c>
      <c r="BC22" s="2">
        <v>0.06</v>
      </c>
      <c r="BD22" s="2">
        <v>0.28999999999999998</v>
      </c>
      <c r="BE22" s="2">
        <v>0</v>
      </c>
      <c r="BF22" s="2">
        <v>0.88</v>
      </c>
      <c r="BG22" s="2">
        <v>0</v>
      </c>
      <c r="BH22" s="2">
        <v>0.26</v>
      </c>
      <c r="BI22" s="2">
        <v>0</v>
      </c>
      <c r="BJ22" s="2">
        <v>0</v>
      </c>
      <c r="BK22" s="2">
        <v>0</v>
      </c>
      <c r="BL22" s="2">
        <v>0.05</v>
      </c>
      <c r="BM22" s="2">
        <v>0.09</v>
      </c>
      <c r="BN22" s="2">
        <v>0.85</v>
      </c>
      <c r="BO22" s="2">
        <v>0</v>
      </c>
      <c r="BP22" s="2">
        <v>0</v>
      </c>
      <c r="BQ22" s="2">
        <v>0.14000000000000001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123.62</v>
      </c>
      <c r="BY22" s="2">
        <v>24.43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0.23</v>
      </c>
    </row>
    <row r="23" spans="1:89" s="2" customFormat="1" ht="15" x14ac:dyDescent="0.25">
      <c r="A23" s="2" t="str">
        <f>"16/8"</f>
        <v>16/8</v>
      </c>
      <c r="B23" s="56" t="s">
        <v>143</v>
      </c>
      <c r="C23" s="57" t="str">
        <f>"70"</f>
        <v>70</v>
      </c>
      <c r="D23" s="57">
        <v>151.05376999999999</v>
      </c>
      <c r="E23" s="2">
        <v>6.14</v>
      </c>
      <c r="F23" s="2">
        <v>0.08</v>
      </c>
      <c r="G23" s="2">
        <v>0</v>
      </c>
      <c r="H23" s="2">
        <v>0</v>
      </c>
      <c r="I23" s="2">
        <v>0.16</v>
      </c>
      <c r="J23" s="2">
        <v>4.3099999999999996</v>
      </c>
      <c r="K23" s="2">
        <v>0.02</v>
      </c>
      <c r="L23" s="2">
        <v>0</v>
      </c>
      <c r="M23" s="2">
        <v>0</v>
      </c>
      <c r="N23" s="2">
        <v>0</v>
      </c>
      <c r="O23" s="2">
        <v>1.08</v>
      </c>
      <c r="P23" s="2">
        <v>259.57</v>
      </c>
      <c r="Q23" s="2">
        <v>144.31</v>
      </c>
      <c r="R23" s="2">
        <v>5.95</v>
      </c>
      <c r="S23" s="2">
        <v>11.57</v>
      </c>
      <c r="T23" s="2">
        <v>83.76</v>
      </c>
      <c r="U23" s="2">
        <v>1.18</v>
      </c>
      <c r="V23" s="2">
        <v>11.2</v>
      </c>
      <c r="W23" s="2">
        <v>10.5</v>
      </c>
      <c r="X23" s="2">
        <v>15.75</v>
      </c>
      <c r="Y23" s="2">
        <v>0.27</v>
      </c>
      <c r="Z23" s="2">
        <v>0.15</v>
      </c>
      <c r="AA23" s="2">
        <v>0.08</v>
      </c>
      <c r="AB23" s="2">
        <v>1.8</v>
      </c>
      <c r="AC23" s="2">
        <v>3.94</v>
      </c>
      <c r="AD23" s="2">
        <v>0</v>
      </c>
      <c r="AE23" s="2">
        <v>0</v>
      </c>
      <c r="AF23" s="2">
        <v>1.4</v>
      </c>
      <c r="AG23" s="2">
        <v>1.36</v>
      </c>
      <c r="AH23" s="2">
        <v>762.42</v>
      </c>
      <c r="AI23" s="2">
        <v>789.85</v>
      </c>
      <c r="AJ23" s="2">
        <v>225.83</v>
      </c>
      <c r="AK23" s="2">
        <v>425.23</v>
      </c>
      <c r="AL23" s="2">
        <v>120.2</v>
      </c>
      <c r="AM23" s="2">
        <v>420.78</v>
      </c>
      <c r="AN23" s="2">
        <v>535.99</v>
      </c>
      <c r="AO23" s="2">
        <v>554.17999999999995</v>
      </c>
      <c r="AP23" s="2">
        <v>869.65</v>
      </c>
      <c r="AQ23" s="2">
        <v>361.99</v>
      </c>
      <c r="AR23" s="2">
        <v>482.62</v>
      </c>
      <c r="AS23" s="2">
        <v>1668.68</v>
      </c>
      <c r="AT23" s="2">
        <v>123.69</v>
      </c>
      <c r="AU23" s="2">
        <v>404.99</v>
      </c>
      <c r="AV23" s="2">
        <v>406.68</v>
      </c>
      <c r="AW23" s="2">
        <v>335.39</v>
      </c>
      <c r="AX23" s="2">
        <v>141.08000000000001</v>
      </c>
      <c r="AY23" s="2">
        <v>7.0000000000000007E-2</v>
      </c>
      <c r="AZ23" s="2">
        <v>0.03</v>
      </c>
      <c r="BA23" s="2">
        <v>0.02</v>
      </c>
      <c r="BB23" s="2">
        <v>0.05</v>
      </c>
      <c r="BC23" s="2">
        <v>0.05</v>
      </c>
      <c r="BD23" s="2">
        <v>0.21</v>
      </c>
      <c r="BE23" s="2">
        <v>0</v>
      </c>
      <c r="BF23" s="2">
        <v>0.62</v>
      </c>
      <c r="BG23" s="2">
        <v>0</v>
      </c>
      <c r="BH23" s="2">
        <v>0.18</v>
      </c>
      <c r="BI23" s="2">
        <v>0</v>
      </c>
      <c r="BJ23" s="2">
        <v>0</v>
      </c>
      <c r="BK23" s="2">
        <v>0</v>
      </c>
      <c r="BL23" s="2">
        <v>0.04</v>
      </c>
      <c r="BM23" s="2">
        <v>7.0000000000000007E-2</v>
      </c>
      <c r="BN23" s="2">
        <v>0.52</v>
      </c>
      <c r="BO23" s="2">
        <v>0</v>
      </c>
      <c r="BP23" s="2">
        <v>0</v>
      </c>
      <c r="BQ23" s="2">
        <v>0.2</v>
      </c>
      <c r="BR23" s="2">
        <v>0.02</v>
      </c>
      <c r="BS23" s="2">
        <v>0</v>
      </c>
      <c r="BT23" s="2">
        <v>0</v>
      </c>
      <c r="BU23" s="2">
        <v>0</v>
      </c>
      <c r="BV23" s="2">
        <v>0</v>
      </c>
      <c r="BW23" s="2">
        <v>52.07</v>
      </c>
      <c r="BY23" s="2">
        <v>12.95</v>
      </c>
      <c r="CA23" s="2">
        <v>3.78</v>
      </c>
      <c r="CB23" s="2">
        <v>2.68</v>
      </c>
      <c r="CC23" s="2">
        <v>3.23</v>
      </c>
      <c r="CD23" s="2">
        <v>1701</v>
      </c>
      <c r="CE23" s="2">
        <v>1086.75</v>
      </c>
      <c r="CF23" s="2">
        <v>1393.88</v>
      </c>
      <c r="CG23" s="2">
        <v>10.93</v>
      </c>
      <c r="CH23" s="2">
        <v>6.84</v>
      </c>
      <c r="CI23" s="2">
        <v>8.89</v>
      </c>
      <c r="CJ23" s="2">
        <v>0</v>
      </c>
      <c r="CK23" s="2">
        <v>0.35</v>
      </c>
    </row>
    <row r="24" spans="1:89" s="2" customFormat="1" ht="15" x14ac:dyDescent="0.25">
      <c r="A24" s="2" t="str">
        <f>"6/10"</f>
        <v>6/10</v>
      </c>
      <c r="B24" s="56" t="s">
        <v>144</v>
      </c>
      <c r="C24" s="57" t="str">
        <f>"200"</f>
        <v>200</v>
      </c>
      <c r="D24" s="57">
        <v>74.990570000000005</v>
      </c>
      <c r="E24" s="2">
        <v>0.02</v>
      </c>
      <c r="F24" s="2">
        <v>0</v>
      </c>
      <c r="G24" s="2">
        <v>0</v>
      </c>
      <c r="H24" s="2">
        <v>0</v>
      </c>
      <c r="I24" s="2">
        <v>16.84</v>
      </c>
      <c r="J24" s="2">
        <v>0.43</v>
      </c>
      <c r="K24" s="2">
        <v>2.57</v>
      </c>
      <c r="L24" s="2">
        <v>0</v>
      </c>
      <c r="M24" s="2">
        <v>0</v>
      </c>
      <c r="N24" s="2">
        <v>0.23</v>
      </c>
      <c r="O24" s="2">
        <v>0.61</v>
      </c>
      <c r="P24" s="2">
        <v>2.62</v>
      </c>
      <c r="Q24" s="2">
        <v>255.27</v>
      </c>
      <c r="R24" s="2">
        <v>23.57</v>
      </c>
      <c r="S24" s="2">
        <v>14.96</v>
      </c>
      <c r="T24" s="2">
        <v>20.37</v>
      </c>
      <c r="U24" s="2">
        <v>0.49</v>
      </c>
      <c r="V24" s="2">
        <v>0</v>
      </c>
      <c r="W24" s="2">
        <v>472.5</v>
      </c>
      <c r="X24" s="2">
        <v>87.45</v>
      </c>
      <c r="Y24" s="2">
        <v>0.83</v>
      </c>
      <c r="Z24" s="2">
        <v>0.01</v>
      </c>
      <c r="AA24" s="2">
        <v>0.03</v>
      </c>
      <c r="AB24" s="2">
        <v>0.38</v>
      </c>
      <c r="AC24" s="2">
        <v>0.59</v>
      </c>
      <c r="AD24" s="2">
        <v>20.239999999999998</v>
      </c>
      <c r="AE24" s="2">
        <v>0</v>
      </c>
      <c r="AF24" s="2">
        <v>0</v>
      </c>
      <c r="AG24" s="2">
        <v>0</v>
      </c>
      <c r="AH24" s="2">
        <v>0.01</v>
      </c>
      <c r="AI24" s="2">
        <v>0.01</v>
      </c>
      <c r="AJ24" s="2">
        <v>0</v>
      </c>
      <c r="AK24" s="2">
        <v>0.01</v>
      </c>
      <c r="AL24" s="2">
        <v>0</v>
      </c>
      <c r="AM24" s="2">
        <v>0.01</v>
      </c>
      <c r="AN24" s="2">
        <v>0.01</v>
      </c>
      <c r="AO24" s="2">
        <v>0.01</v>
      </c>
      <c r="AP24" s="2">
        <v>0.04</v>
      </c>
      <c r="AQ24" s="2">
        <v>0</v>
      </c>
      <c r="AR24" s="2">
        <v>0.01</v>
      </c>
      <c r="AS24" s="2">
        <v>0.02</v>
      </c>
      <c r="AT24" s="2">
        <v>0</v>
      </c>
      <c r="AU24" s="2">
        <v>0.01</v>
      </c>
      <c r="AV24" s="2">
        <v>0.01</v>
      </c>
      <c r="AW24" s="2">
        <v>0</v>
      </c>
      <c r="AX24" s="2">
        <v>0</v>
      </c>
      <c r="AY24" s="2">
        <v>0.01</v>
      </c>
      <c r="AZ24" s="2">
        <v>0.01</v>
      </c>
      <c r="BA24" s="2">
        <v>0.01</v>
      </c>
      <c r="BB24" s="2">
        <v>0.01</v>
      </c>
      <c r="BC24" s="2">
        <v>0.01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0.01</v>
      </c>
      <c r="BJ24" s="2">
        <v>0</v>
      </c>
      <c r="BK24" s="2">
        <v>0</v>
      </c>
      <c r="BL24" s="2">
        <v>0</v>
      </c>
      <c r="BM24" s="2">
        <v>0.01</v>
      </c>
      <c r="BN24" s="2">
        <v>0.01</v>
      </c>
      <c r="BO24" s="2">
        <v>0</v>
      </c>
      <c r="BP24" s="2">
        <v>0</v>
      </c>
      <c r="BQ24" s="2">
        <v>0</v>
      </c>
      <c r="BR24" s="2">
        <v>0</v>
      </c>
      <c r="BS24" s="2">
        <v>0.01</v>
      </c>
      <c r="BT24" s="2">
        <v>0</v>
      </c>
      <c r="BU24" s="2">
        <v>0</v>
      </c>
      <c r="BV24" s="2">
        <v>0</v>
      </c>
      <c r="BW24" s="2">
        <v>213.01</v>
      </c>
      <c r="BY24" s="2">
        <v>78.75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10</v>
      </c>
      <c r="CK24" s="2">
        <v>0</v>
      </c>
    </row>
    <row r="25" spans="1:89" s="2" customFormat="1" ht="15" x14ac:dyDescent="0.25">
      <c r="A25" s="2" t="str">
        <f>"-"</f>
        <v>-</v>
      </c>
      <c r="B25" s="56" t="s">
        <v>97</v>
      </c>
      <c r="C25" s="57" t="str">
        <f>"30"</f>
        <v>30</v>
      </c>
      <c r="D25" s="57">
        <v>67.170299999999997</v>
      </c>
      <c r="E25" s="2">
        <v>0</v>
      </c>
      <c r="F25" s="2">
        <v>0</v>
      </c>
      <c r="G25" s="2">
        <v>0</v>
      </c>
      <c r="H25" s="2">
        <v>0</v>
      </c>
      <c r="I25" s="2">
        <v>0.33</v>
      </c>
      <c r="J25" s="2">
        <v>13.68</v>
      </c>
      <c r="K25" s="2">
        <v>0.06</v>
      </c>
      <c r="L25" s="2">
        <v>0</v>
      </c>
      <c r="M25" s="2">
        <v>0</v>
      </c>
      <c r="N25" s="2">
        <v>0</v>
      </c>
      <c r="O25" s="2">
        <v>0.54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152.69</v>
      </c>
      <c r="AI25" s="2">
        <v>50.63</v>
      </c>
      <c r="AJ25" s="2">
        <v>30.02</v>
      </c>
      <c r="AK25" s="2">
        <v>60.03</v>
      </c>
      <c r="AL25" s="2">
        <v>22.71</v>
      </c>
      <c r="AM25" s="2">
        <v>108.58</v>
      </c>
      <c r="AN25" s="2">
        <v>67.34</v>
      </c>
      <c r="AO25" s="2">
        <v>93.96</v>
      </c>
      <c r="AP25" s="2">
        <v>77.52</v>
      </c>
      <c r="AQ25" s="2">
        <v>40.72</v>
      </c>
      <c r="AR25" s="2">
        <v>72.040000000000006</v>
      </c>
      <c r="AS25" s="2">
        <v>602.39</v>
      </c>
      <c r="AT25" s="2">
        <v>0</v>
      </c>
      <c r="AU25" s="2">
        <v>196.27</v>
      </c>
      <c r="AV25" s="2">
        <v>85.35</v>
      </c>
      <c r="AW25" s="2">
        <v>56.64</v>
      </c>
      <c r="AX25" s="2">
        <v>44.89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0.02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0.02</v>
      </c>
      <c r="BO25" s="2">
        <v>0</v>
      </c>
      <c r="BP25" s="2">
        <v>0</v>
      </c>
      <c r="BQ25" s="2">
        <v>0.08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11.73</v>
      </c>
      <c r="BY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</row>
    <row r="26" spans="1:89" s="2" customFormat="1" ht="15" x14ac:dyDescent="0.25">
      <c r="A26" s="2" t="str">
        <f>"-"</f>
        <v>-</v>
      </c>
      <c r="B26" s="56" t="s">
        <v>98</v>
      </c>
      <c r="C26" s="57" t="str">
        <f>"15"</f>
        <v>15</v>
      </c>
      <c r="D26" s="57">
        <v>29.006999999999998</v>
      </c>
      <c r="E26" s="2">
        <v>0.03</v>
      </c>
      <c r="F26" s="2">
        <v>0</v>
      </c>
      <c r="G26" s="2">
        <v>0</v>
      </c>
      <c r="H26" s="2">
        <v>0</v>
      </c>
      <c r="I26" s="2">
        <v>0.18</v>
      </c>
      <c r="J26" s="2">
        <v>4.83</v>
      </c>
      <c r="K26" s="2">
        <v>1.25</v>
      </c>
      <c r="L26" s="2">
        <v>0</v>
      </c>
      <c r="M26" s="2">
        <v>0</v>
      </c>
      <c r="N26" s="2">
        <v>0.15</v>
      </c>
      <c r="O26" s="2">
        <v>0.38</v>
      </c>
      <c r="P26" s="2">
        <v>91.5</v>
      </c>
      <c r="Q26" s="2">
        <v>36.75</v>
      </c>
      <c r="R26" s="2">
        <v>5.25</v>
      </c>
      <c r="S26" s="2">
        <v>7.05</v>
      </c>
      <c r="T26" s="2">
        <v>23.7</v>
      </c>
      <c r="U26" s="2">
        <v>0.59</v>
      </c>
      <c r="V26" s="2">
        <v>0</v>
      </c>
      <c r="W26" s="2">
        <v>0.75</v>
      </c>
      <c r="X26" s="2">
        <v>0.15</v>
      </c>
      <c r="Y26" s="2">
        <v>0.21</v>
      </c>
      <c r="Z26" s="2">
        <v>0.03</v>
      </c>
      <c r="AA26" s="2">
        <v>0.01</v>
      </c>
      <c r="AB26" s="2">
        <v>0.11</v>
      </c>
      <c r="AC26" s="2">
        <v>0.3</v>
      </c>
      <c r="AD26" s="2">
        <v>0</v>
      </c>
      <c r="AE26" s="2">
        <v>0</v>
      </c>
      <c r="AF26" s="2">
        <v>0</v>
      </c>
      <c r="AG26" s="2">
        <v>0</v>
      </c>
      <c r="AH26" s="2">
        <v>64.05</v>
      </c>
      <c r="AI26" s="2">
        <v>33.450000000000003</v>
      </c>
      <c r="AJ26" s="2">
        <v>13.95</v>
      </c>
      <c r="AK26" s="2">
        <v>29.7</v>
      </c>
      <c r="AL26" s="2">
        <v>12</v>
      </c>
      <c r="AM26" s="2">
        <v>55.65</v>
      </c>
      <c r="AN26" s="2">
        <v>44.55</v>
      </c>
      <c r="AO26" s="2">
        <v>43.65</v>
      </c>
      <c r="AP26" s="2">
        <v>69.599999999999994</v>
      </c>
      <c r="AQ26" s="2">
        <v>18.600000000000001</v>
      </c>
      <c r="AR26" s="2">
        <v>46.5</v>
      </c>
      <c r="AS26" s="2">
        <v>229.35</v>
      </c>
      <c r="AT26" s="2">
        <v>0</v>
      </c>
      <c r="AU26" s="2">
        <v>78.900000000000006</v>
      </c>
      <c r="AV26" s="2">
        <v>43.65</v>
      </c>
      <c r="AW26" s="2">
        <v>27</v>
      </c>
      <c r="AX26" s="2">
        <v>19.5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0.02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0.02</v>
      </c>
      <c r="BO26" s="2">
        <v>0</v>
      </c>
      <c r="BP26" s="2">
        <v>0</v>
      </c>
      <c r="BQ26" s="2">
        <v>7.0000000000000007E-2</v>
      </c>
      <c r="BR26" s="2">
        <v>0.01</v>
      </c>
      <c r="BS26" s="2">
        <v>0</v>
      </c>
      <c r="BT26" s="2">
        <v>0</v>
      </c>
      <c r="BU26" s="2">
        <v>0</v>
      </c>
      <c r="BV26" s="2">
        <v>0</v>
      </c>
      <c r="BW26" s="2">
        <v>7.05</v>
      </c>
      <c r="BY26" s="2">
        <v>0.13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</row>
    <row r="27" spans="1:89" s="58" customFormat="1" ht="14.25" x14ac:dyDescent="0.2">
      <c r="B27" s="59" t="s">
        <v>99</v>
      </c>
      <c r="C27" s="60"/>
      <c r="D27" s="60">
        <v>505.77</v>
      </c>
      <c r="E27" s="58">
        <v>9.0299999999999994</v>
      </c>
      <c r="F27" s="58">
        <v>1.33</v>
      </c>
      <c r="G27" s="58">
        <v>0</v>
      </c>
      <c r="H27" s="58">
        <v>0</v>
      </c>
      <c r="I27" s="58">
        <v>22.42</v>
      </c>
      <c r="J27" s="58">
        <v>44.48</v>
      </c>
      <c r="K27" s="58">
        <v>6.85</v>
      </c>
      <c r="L27" s="58">
        <v>0</v>
      </c>
      <c r="M27" s="58">
        <v>0</v>
      </c>
      <c r="N27" s="58">
        <v>0.89</v>
      </c>
      <c r="O27" s="58">
        <v>5.52</v>
      </c>
      <c r="P27" s="58">
        <v>609.86</v>
      </c>
      <c r="Q27" s="58">
        <v>1636.97</v>
      </c>
      <c r="R27" s="58">
        <v>141.52000000000001</v>
      </c>
      <c r="S27" s="58">
        <v>110.51</v>
      </c>
      <c r="T27" s="58">
        <v>281.64</v>
      </c>
      <c r="U27" s="58">
        <v>4.47</v>
      </c>
      <c r="V27" s="58">
        <v>32.11</v>
      </c>
      <c r="W27" s="58">
        <v>1681.09</v>
      </c>
      <c r="X27" s="58">
        <v>374.62</v>
      </c>
      <c r="Y27" s="58">
        <v>2.82</v>
      </c>
      <c r="Z27" s="58">
        <v>0.37</v>
      </c>
      <c r="AA27" s="58">
        <v>0.28999999999999998</v>
      </c>
      <c r="AB27" s="58">
        <v>4.63</v>
      </c>
      <c r="AC27" s="58">
        <v>9.0399999999999991</v>
      </c>
      <c r="AD27" s="58">
        <v>43.73</v>
      </c>
      <c r="AE27" s="58">
        <v>0</v>
      </c>
      <c r="AF27" s="58">
        <v>31.93</v>
      </c>
      <c r="AG27" s="58">
        <v>31.5</v>
      </c>
      <c r="AH27" s="58">
        <v>1152.27</v>
      </c>
      <c r="AI27" s="58">
        <v>1050.23</v>
      </c>
      <c r="AJ27" s="58">
        <v>321.75</v>
      </c>
      <c r="AK27" s="58">
        <v>688.49</v>
      </c>
      <c r="AL27" s="58">
        <v>201.96</v>
      </c>
      <c r="AM27" s="58">
        <v>715.34</v>
      </c>
      <c r="AN27" s="58">
        <v>802.33</v>
      </c>
      <c r="AO27" s="58">
        <v>1076.4000000000001</v>
      </c>
      <c r="AP27" s="58">
        <v>1302.0899999999999</v>
      </c>
      <c r="AQ27" s="58">
        <v>469.82</v>
      </c>
      <c r="AR27" s="58">
        <v>691.37</v>
      </c>
      <c r="AS27" s="58">
        <v>3087.53</v>
      </c>
      <c r="AT27" s="58">
        <v>124.27</v>
      </c>
      <c r="AU27" s="58">
        <v>888.66</v>
      </c>
      <c r="AV27" s="58">
        <v>699.74</v>
      </c>
      <c r="AW27" s="58">
        <v>533.41999999999996</v>
      </c>
      <c r="AX27" s="58">
        <v>259.26</v>
      </c>
      <c r="AY27" s="58">
        <v>0.23</v>
      </c>
      <c r="AZ27" s="58">
        <v>0.11</v>
      </c>
      <c r="BA27" s="58">
        <v>0.06</v>
      </c>
      <c r="BB27" s="58">
        <v>0.14000000000000001</v>
      </c>
      <c r="BC27" s="58">
        <v>0.15</v>
      </c>
      <c r="BD27" s="58">
        <v>0.86</v>
      </c>
      <c r="BE27" s="58">
        <v>0.01</v>
      </c>
      <c r="BF27" s="58">
        <v>10.36</v>
      </c>
      <c r="BG27" s="58">
        <v>0</v>
      </c>
      <c r="BH27" s="58">
        <v>10.52</v>
      </c>
      <c r="BI27" s="58">
        <v>0.74</v>
      </c>
      <c r="BJ27" s="58">
        <v>0.08</v>
      </c>
      <c r="BK27" s="58">
        <v>0</v>
      </c>
      <c r="BL27" s="58">
        <v>0.12</v>
      </c>
      <c r="BM27" s="58">
        <v>0.56999999999999995</v>
      </c>
      <c r="BN27" s="58">
        <v>14.6</v>
      </c>
      <c r="BO27" s="58">
        <v>0.01</v>
      </c>
      <c r="BP27" s="58">
        <v>0</v>
      </c>
      <c r="BQ27" s="58">
        <v>4.3600000000000003</v>
      </c>
      <c r="BR27" s="58">
        <v>0.11</v>
      </c>
      <c r="BS27" s="58">
        <v>0.02</v>
      </c>
      <c r="BT27" s="58">
        <v>0</v>
      </c>
      <c r="BU27" s="58">
        <v>0</v>
      </c>
      <c r="BV27" s="58">
        <v>0</v>
      </c>
      <c r="BW27" s="58">
        <v>618.17999999999995</v>
      </c>
      <c r="BX27" s="58">
        <f>$D$27/$D$32*100</f>
        <v>33.430718690717768</v>
      </c>
      <c r="BY27" s="58">
        <v>312.29000000000002</v>
      </c>
      <c r="CA27" s="58">
        <v>3.78</v>
      </c>
      <c r="CB27" s="58">
        <v>2.68</v>
      </c>
      <c r="CC27" s="58">
        <v>3.23</v>
      </c>
      <c r="CD27" s="58">
        <v>1701</v>
      </c>
      <c r="CE27" s="58">
        <v>1086.75</v>
      </c>
      <c r="CF27" s="58">
        <v>1393.88</v>
      </c>
      <c r="CG27" s="58">
        <v>10.93</v>
      </c>
      <c r="CH27" s="58">
        <v>6.84</v>
      </c>
      <c r="CI27" s="58">
        <v>8.89</v>
      </c>
      <c r="CJ27" s="58">
        <v>10</v>
      </c>
      <c r="CK27" s="58">
        <v>0.94</v>
      </c>
    </row>
    <row r="28" spans="1:89" s="2" customFormat="1" ht="15" x14ac:dyDescent="0.25">
      <c r="B28" s="61" t="s">
        <v>100</v>
      </c>
      <c r="C28" s="57"/>
      <c r="D28" s="57"/>
    </row>
    <row r="29" spans="1:89" s="2" customFormat="1" ht="15" x14ac:dyDescent="0.25">
      <c r="A29" s="2" t="str">
        <f>""</f>
        <v/>
      </c>
      <c r="B29" s="56" t="s">
        <v>101</v>
      </c>
      <c r="C29" s="57" t="str">
        <f>"60"</f>
        <v>60</v>
      </c>
      <c r="D29" s="57">
        <v>206.45399999999998</v>
      </c>
      <c r="E29" s="2">
        <v>0.12</v>
      </c>
      <c r="F29" s="2">
        <v>0</v>
      </c>
      <c r="G29" s="2">
        <v>0.12</v>
      </c>
      <c r="H29" s="2">
        <v>0</v>
      </c>
      <c r="I29" s="2">
        <v>0.6</v>
      </c>
      <c r="J29" s="2">
        <v>40.74</v>
      </c>
      <c r="K29" s="2">
        <v>2.1</v>
      </c>
      <c r="L29" s="2">
        <v>0</v>
      </c>
      <c r="M29" s="2">
        <v>0</v>
      </c>
      <c r="N29" s="2">
        <v>0</v>
      </c>
      <c r="O29" s="2">
        <v>0.3</v>
      </c>
      <c r="P29" s="2">
        <v>0</v>
      </c>
      <c r="Q29" s="2">
        <v>73.2</v>
      </c>
      <c r="R29" s="2">
        <v>10.8</v>
      </c>
      <c r="S29" s="2">
        <v>9.6</v>
      </c>
      <c r="T29" s="2">
        <v>51.6</v>
      </c>
      <c r="U29" s="2">
        <v>0.72</v>
      </c>
      <c r="V29" s="2">
        <v>0</v>
      </c>
      <c r="W29" s="2">
        <v>0</v>
      </c>
      <c r="X29" s="2">
        <v>0</v>
      </c>
      <c r="Y29" s="2">
        <v>0.9</v>
      </c>
      <c r="Z29" s="2">
        <v>0.1</v>
      </c>
      <c r="AA29" s="2">
        <v>0.02</v>
      </c>
      <c r="AB29" s="2">
        <v>0.72</v>
      </c>
      <c r="AC29" s="2">
        <v>1.8</v>
      </c>
      <c r="AD29" s="2">
        <v>0</v>
      </c>
      <c r="AE29" s="2">
        <v>0</v>
      </c>
      <c r="AF29" s="2">
        <v>0</v>
      </c>
      <c r="AG29" s="2">
        <v>0</v>
      </c>
      <c r="AH29" s="2">
        <v>483.6</v>
      </c>
      <c r="AI29" s="2">
        <v>150</v>
      </c>
      <c r="AJ29" s="2">
        <v>91.8</v>
      </c>
      <c r="AK29" s="2">
        <v>186.6</v>
      </c>
      <c r="AL29" s="2">
        <v>60</v>
      </c>
      <c r="AM29" s="2">
        <v>300</v>
      </c>
      <c r="AN29" s="2">
        <v>198</v>
      </c>
      <c r="AO29" s="2">
        <v>240</v>
      </c>
      <c r="AP29" s="2">
        <v>204</v>
      </c>
      <c r="AQ29" s="2">
        <v>120</v>
      </c>
      <c r="AR29" s="2">
        <v>210</v>
      </c>
      <c r="AS29" s="2">
        <v>1848</v>
      </c>
      <c r="AT29" s="2">
        <v>0</v>
      </c>
      <c r="AU29" s="2">
        <v>582</v>
      </c>
      <c r="AV29" s="2">
        <v>300</v>
      </c>
      <c r="AW29" s="2">
        <v>150</v>
      </c>
      <c r="AX29" s="2">
        <v>120</v>
      </c>
      <c r="AY29" s="2">
        <v>0.19</v>
      </c>
      <c r="AZ29" s="2">
        <v>0.13</v>
      </c>
      <c r="BA29" s="2">
        <v>7.0000000000000007E-2</v>
      </c>
      <c r="BB29" s="2">
        <v>0.13</v>
      </c>
      <c r="BC29" s="2">
        <v>0.11</v>
      </c>
      <c r="BD29" s="2">
        <v>0.45</v>
      </c>
      <c r="BE29" s="2">
        <v>7.0000000000000007E-2</v>
      </c>
      <c r="BF29" s="2">
        <v>0.08</v>
      </c>
      <c r="BG29" s="2">
        <v>7.0000000000000007E-2</v>
      </c>
      <c r="BH29" s="2">
        <v>0.01</v>
      </c>
      <c r="BI29" s="2">
        <v>0.09</v>
      </c>
      <c r="BJ29" s="2">
        <v>0.42</v>
      </c>
      <c r="BK29" s="2">
        <v>0</v>
      </c>
      <c r="BL29" s="2">
        <v>0</v>
      </c>
      <c r="BM29" s="2">
        <v>0.01</v>
      </c>
      <c r="BN29" s="2">
        <v>0.06</v>
      </c>
      <c r="BO29" s="2">
        <v>0</v>
      </c>
      <c r="BP29" s="2">
        <v>0</v>
      </c>
      <c r="BQ29" s="2">
        <v>0.28999999999999998</v>
      </c>
      <c r="BR29" s="2">
        <v>0.02</v>
      </c>
      <c r="BS29" s="2">
        <v>0.04</v>
      </c>
      <c r="BT29" s="2">
        <v>0</v>
      </c>
      <c r="BU29" s="2">
        <v>0</v>
      </c>
      <c r="BV29" s="2">
        <v>0</v>
      </c>
      <c r="BW29" s="2">
        <v>8.4</v>
      </c>
      <c r="BY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</row>
    <row r="30" spans="1:89" s="2" customFormat="1" ht="15" x14ac:dyDescent="0.25">
      <c r="A30" s="2" t="str">
        <f>"30/10"</f>
        <v>30/10</v>
      </c>
      <c r="B30" s="56" t="s">
        <v>102</v>
      </c>
      <c r="C30" s="57" t="str">
        <f>"200"</f>
        <v>200</v>
      </c>
      <c r="D30" s="57">
        <v>76.614272</v>
      </c>
      <c r="E30" s="2">
        <v>2</v>
      </c>
      <c r="F30" s="2">
        <v>0</v>
      </c>
      <c r="G30" s="2">
        <v>0</v>
      </c>
      <c r="H30" s="2">
        <v>0</v>
      </c>
      <c r="I30" s="2">
        <v>9.51</v>
      </c>
      <c r="J30" s="2">
        <v>0</v>
      </c>
      <c r="K30" s="2">
        <v>0.04</v>
      </c>
      <c r="L30" s="2">
        <v>0</v>
      </c>
      <c r="M30" s="2">
        <v>0</v>
      </c>
      <c r="N30" s="2">
        <v>0.1</v>
      </c>
      <c r="O30" s="2">
        <v>0.73</v>
      </c>
      <c r="P30" s="2">
        <v>49.55</v>
      </c>
      <c r="Q30" s="2">
        <v>144.69</v>
      </c>
      <c r="R30" s="2">
        <v>116.55</v>
      </c>
      <c r="S30" s="2">
        <v>13.3</v>
      </c>
      <c r="T30" s="2">
        <v>83.7</v>
      </c>
      <c r="U30" s="2">
        <v>0.11</v>
      </c>
      <c r="V30" s="2">
        <v>20</v>
      </c>
      <c r="W30" s="2">
        <v>9</v>
      </c>
      <c r="X30" s="2">
        <v>22</v>
      </c>
      <c r="Y30" s="2">
        <v>0</v>
      </c>
      <c r="Z30" s="2">
        <v>0.03</v>
      </c>
      <c r="AA30" s="2">
        <v>0.14000000000000001</v>
      </c>
      <c r="AB30" s="2">
        <v>0.09</v>
      </c>
      <c r="AC30" s="2">
        <v>0.8</v>
      </c>
      <c r="AD30" s="2">
        <v>0.52</v>
      </c>
      <c r="AE30" s="2">
        <v>0</v>
      </c>
      <c r="AF30" s="2">
        <v>159.74</v>
      </c>
      <c r="AG30" s="2">
        <v>157.78</v>
      </c>
      <c r="AH30" s="2">
        <v>273.95999999999998</v>
      </c>
      <c r="AI30" s="2">
        <v>222.46</v>
      </c>
      <c r="AJ30" s="2">
        <v>74.33</v>
      </c>
      <c r="AK30" s="2">
        <v>130.83000000000001</v>
      </c>
      <c r="AL30" s="2">
        <v>42.83</v>
      </c>
      <c r="AM30" s="2">
        <v>146.27000000000001</v>
      </c>
      <c r="AN30" s="2">
        <v>1.67</v>
      </c>
      <c r="AO30" s="2">
        <v>3.72</v>
      </c>
      <c r="AP30" s="2">
        <v>3.53</v>
      </c>
      <c r="AQ30" s="2">
        <v>1.03</v>
      </c>
      <c r="AR30" s="2">
        <v>1.32</v>
      </c>
      <c r="AS30" s="2">
        <v>11.76</v>
      </c>
      <c r="AT30" s="2">
        <v>2.94</v>
      </c>
      <c r="AU30" s="2">
        <v>1.27</v>
      </c>
      <c r="AV30" s="2">
        <v>1.27</v>
      </c>
      <c r="AW30" s="2">
        <v>182.13</v>
      </c>
      <c r="AX30" s="2">
        <v>26.22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0.01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0.01</v>
      </c>
      <c r="BO30" s="2">
        <v>0</v>
      </c>
      <c r="BP30" s="2">
        <v>0</v>
      </c>
      <c r="BQ30" s="2">
        <v>0.04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188.44</v>
      </c>
      <c r="BY30" s="2">
        <v>21.5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5</v>
      </c>
      <c r="CK30" s="2">
        <v>0</v>
      </c>
    </row>
    <row r="31" spans="1:89" s="58" customFormat="1" ht="14.25" x14ac:dyDescent="0.2">
      <c r="B31" s="59" t="s">
        <v>103</v>
      </c>
      <c r="C31" s="60"/>
      <c r="D31" s="60">
        <v>283.07</v>
      </c>
      <c r="E31" s="58">
        <v>2.12</v>
      </c>
      <c r="F31" s="58">
        <v>0</v>
      </c>
      <c r="G31" s="58">
        <v>0.12</v>
      </c>
      <c r="H31" s="58">
        <v>0</v>
      </c>
      <c r="I31" s="58">
        <v>10.11</v>
      </c>
      <c r="J31" s="58">
        <v>40.74</v>
      </c>
      <c r="K31" s="58">
        <v>2.14</v>
      </c>
      <c r="L31" s="58">
        <v>0</v>
      </c>
      <c r="M31" s="58">
        <v>0</v>
      </c>
      <c r="N31" s="58">
        <v>0.1</v>
      </c>
      <c r="O31" s="58">
        <v>1.03</v>
      </c>
      <c r="P31" s="58">
        <v>49.55</v>
      </c>
      <c r="Q31" s="58">
        <v>217.89</v>
      </c>
      <c r="R31" s="58">
        <v>127.35</v>
      </c>
      <c r="S31" s="58">
        <v>22.9</v>
      </c>
      <c r="T31" s="58">
        <v>135.30000000000001</v>
      </c>
      <c r="U31" s="58">
        <v>0.83</v>
      </c>
      <c r="V31" s="58">
        <v>20</v>
      </c>
      <c r="W31" s="58">
        <v>9</v>
      </c>
      <c r="X31" s="58">
        <v>22</v>
      </c>
      <c r="Y31" s="58">
        <v>0.9</v>
      </c>
      <c r="Z31" s="58">
        <v>0.14000000000000001</v>
      </c>
      <c r="AA31" s="58">
        <v>0.16</v>
      </c>
      <c r="AB31" s="58">
        <v>0.81</v>
      </c>
      <c r="AC31" s="58">
        <v>2.6</v>
      </c>
      <c r="AD31" s="58">
        <v>0.52</v>
      </c>
      <c r="AE31" s="58">
        <v>0</v>
      </c>
      <c r="AF31" s="58">
        <v>159.74</v>
      </c>
      <c r="AG31" s="58">
        <v>157.78</v>
      </c>
      <c r="AH31" s="58">
        <v>757.56</v>
      </c>
      <c r="AI31" s="58">
        <v>372.46</v>
      </c>
      <c r="AJ31" s="58">
        <v>166.13</v>
      </c>
      <c r="AK31" s="58">
        <v>317.43</v>
      </c>
      <c r="AL31" s="58">
        <v>102.83</v>
      </c>
      <c r="AM31" s="58">
        <v>446.27</v>
      </c>
      <c r="AN31" s="58">
        <v>199.67</v>
      </c>
      <c r="AO31" s="58">
        <v>243.72</v>
      </c>
      <c r="AP31" s="58">
        <v>207.53</v>
      </c>
      <c r="AQ31" s="58">
        <v>121.03</v>
      </c>
      <c r="AR31" s="58">
        <v>211.32</v>
      </c>
      <c r="AS31" s="58">
        <v>1859.76</v>
      </c>
      <c r="AT31" s="58">
        <v>2.94</v>
      </c>
      <c r="AU31" s="58">
        <v>583.27</v>
      </c>
      <c r="AV31" s="58">
        <v>301.27</v>
      </c>
      <c r="AW31" s="58">
        <v>332.13</v>
      </c>
      <c r="AX31" s="58">
        <v>146.22</v>
      </c>
      <c r="AY31" s="58">
        <v>0.19</v>
      </c>
      <c r="AZ31" s="58">
        <v>0.13</v>
      </c>
      <c r="BA31" s="58">
        <v>7.0000000000000007E-2</v>
      </c>
      <c r="BB31" s="58">
        <v>0.13</v>
      </c>
      <c r="BC31" s="58">
        <v>0.11</v>
      </c>
      <c r="BD31" s="58">
        <v>0.45</v>
      </c>
      <c r="BE31" s="58">
        <v>7.0000000000000007E-2</v>
      </c>
      <c r="BF31" s="58">
        <v>0.08</v>
      </c>
      <c r="BG31" s="58">
        <v>7.0000000000000007E-2</v>
      </c>
      <c r="BH31" s="58">
        <v>0.01</v>
      </c>
      <c r="BI31" s="58">
        <v>0.09</v>
      </c>
      <c r="BJ31" s="58">
        <v>0.42</v>
      </c>
      <c r="BK31" s="58">
        <v>0</v>
      </c>
      <c r="BL31" s="58">
        <v>0</v>
      </c>
      <c r="BM31" s="58">
        <v>0.01</v>
      </c>
      <c r="BN31" s="58">
        <v>7.0000000000000007E-2</v>
      </c>
      <c r="BO31" s="58">
        <v>0</v>
      </c>
      <c r="BP31" s="58">
        <v>0</v>
      </c>
      <c r="BQ31" s="58">
        <v>0.33</v>
      </c>
      <c r="BR31" s="58">
        <v>0.02</v>
      </c>
      <c r="BS31" s="58">
        <v>0.04</v>
      </c>
      <c r="BT31" s="58">
        <v>0</v>
      </c>
      <c r="BU31" s="58">
        <v>0</v>
      </c>
      <c r="BV31" s="58">
        <v>0</v>
      </c>
      <c r="BW31" s="58">
        <v>196.84</v>
      </c>
      <c r="BX31" s="58">
        <f>$D$31/$D$32*100</f>
        <v>18.710547362994003</v>
      </c>
      <c r="BY31" s="58">
        <v>21.5</v>
      </c>
      <c r="CA31" s="58">
        <v>0</v>
      </c>
      <c r="CB31" s="58">
        <v>0</v>
      </c>
      <c r="CC31" s="58">
        <v>0</v>
      </c>
      <c r="CD31" s="58">
        <v>0</v>
      </c>
      <c r="CE31" s="58">
        <v>0</v>
      </c>
      <c r="CF31" s="58">
        <v>0</v>
      </c>
      <c r="CG31" s="58">
        <v>0</v>
      </c>
      <c r="CH31" s="58">
        <v>0</v>
      </c>
      <c r="CI31" s="58">
        <v>0</v>
      </c>
      <c r="CJ31" s="58">
        <v>5</v>
      </c>
      <c r="CK31" s="58">
        <v>0</v>
      </c>
    </row>
    <row r="32" spans="1:89" s="58" customFormat="1" ht="14.25" x14ac:dyDescent="0.2">
      <c r="B32" s="59" t="s">
        <v>104</v>
      </c>
      <c r="C32" s="60"/>
      <c r="D32" s="60">
        <v>1512.89</v>
      </c>
      <c r="E32" s="58">
        <v>35.880000000000003</v>
      </c>
      <c r="F32" s="58">
        <v>2.95</v>
      </c>
      <c r="G32" s="58">
        <v>0.12</v>
      </c>
      <c r="H32" s="58">
        <v>0</v>
      </c>
      <c r="I32" s="58">
        <v>72.87</v>
      </c>
      <c r="J32" s="58">
        <v>104.5</v>
      </c>
      <c r="K32" s="58">
        <v>13.22</v>
      </c>
      <c r="L32" s="58">
        <v>0</v>
      </c>
      <c r="M32" s="58">
        <v>0</v>
      </c>
      <c r="N32" s="58">
        <v>3.57</v>
      </c>
      <c r="O32" s="58">
        <v>10.99</v>
      </c>
      <c r="P32" s="58">
        <v>1092.75</v>
      </c>
      <c r="Q32" s="58">
        <v>2595.6</v>
      </c>
      <c r="R32" s="58">
        <v>661.08</v>
      </c>
      <c r="S32" s="58">
        <v>211.91</v>
      </c>
      <c r="T32" s="58">
        <v>857.67</v>
      </c>
      <c r="U32" s="58">
        <v>9.77</v>
      </c>
      <c r="V32" s="58">
        <v>240.28</v>
      </c>
      <c r="W32" s="58">
        <v>1856.05</v>
      </c>
      <c r="X32" s="58">
        <v>668.33</v>
      </c>
      <c r="Y32" s="58">
        <v>5.82</v>
      </c>
      <c r="Z32" s="58">
        <v>0.68</v>
      </c>
      <c r="AA32" s="58">
        <v>1.02</v>
      </c>
      <c r="AB32" s="58">
        <v>6.83</v>
      </c>
      <c r="AC32" s="58">
        <v>19.45</v>
      </c>
      <c r="AD32" s="58">
        <v>55.31</v>
      </c>
      <c r="AE32" s="58">
        <v>0</v>
      </c>
      <c r="AF32" s="58">
        <v>357.16</v>
      </c>
      <c r="AG32" s="58">
        <v>352.61</v>
      </c>
      <c r="AH32" s="58">
        <v>4806.51</v>
      </c>
      <c r="AI32" s="58">
        <v>3523.71</v>
      </c>
      <c r="AJ32" s="58">
        <v>1275.9000000000001</v>
      </c>
      <c r="AK32" s="58">
        <v>2286.4299999999998</v>
      </c>
      <c r="AL32" s="58">
        <v>645.57000000000005</v>
      </c>
      <c r="AM32" s="58">
        <v>2760.01</v>
      </c>
      <c r="AN32" s="58">
        <v>1851.62</v>
      </c>
      <c r="AO32" s="58">
        <v>2868.95</v>
      </c>
      <c r="AP32" s="58">
        <v>3369.8</v>
      </c>
      <c r="AQ32" s="58">
        <v>1406.86</v>
      </c>
      <c r="AR32" s="58">
        <v>1582.63</v>
      </c>
      <c r="AS32" s="58">
        <v>10632.06</v>
      </c>
      <c r="AT32" s="58">
        <v>308.45</v>
      </c>
      <c r="AU32" s="58">
        <v>4251.1099999999997</v>
      </c>
      <c r="AV32" s="58">
        <v>2339.08</v>
      </c>
      <c r="AW32" s="58">
        <v>2315.77</v>
      </c>
      <c r="AX32" s="58">
        <v>693.81</v>
      </c>
      <c r="AY32" s="58">
        <v>1.45</v>
      </c>
      <c r="AZ32" s="58">
        <v>0.92</v>
      </c>
      <c r="BA32" s="58">
        <v>0.56000000000000005</v>
      </c>
      <c r="BB32" s="58">
        <v>1.3</v>
      </c>
      <c r="BC32" s="58">
        <v>0.81</v>
      </c>
      <c r="BD32" s="58">
        <v>3.86</v>
      </c>
      <c r="BE32" s="58">
        <v>0.28999999999999998</v>
      </c>
      <c r="BF32" s="58">
        <v>17.72</v>
      </c>
      <c r="BG32" s="58">
        <v>0.19</v>
      </c>
      <c r="BH32" s="58">
        <v>12.8</v>
      </c>
      <c r="BI32" s="58">
        <v>1.03</v>
      </c>
      <c r="BJ32" s="58">
        <v>0.7</v>
      </c>
      <c r="BK32" s="58">
        <v>0</v>
      </c>
      <c r="BL32" s="58">
        <v>0.87</v>
      </c>
      <c r="BM32" s="58">
        <v>1.35</v>
      </c>
      <c r="BN32" s="58">
        <v>27.77</v>
      </c>
      <c r="BO32" s="58">
        <v>0.01</v>
      </c>
      <c r="BP32" s="58">
        <v>0</v>
      </c>
      <c r="BQ32" s="58">
        <v>8.92</v>
      </c>
      <c r="BR32" s="58">
        <v>0.23</v>
      </c>
      <c r="BS32" s="58">
        <v>0.1</v>
      </c>
      <c r="BT32" s="58">
        <v>0</v>
      </c>
      <c r="BU32" s="58">
        <v>0</v>
      </c>
      <c r="BV32" s="58">
        <v>0</v>
      </c>
      <c r="BW32" s="58">
        <v>1228.54</v>
      </c>
      <c r="BY32" s="58">
        <v>549.62</v>
      </c>
      <c r="CA32" s="58">
        <v>3.78</v>
      </c>
      <c r="CB32" s="58">
        <v>2.68</v>
      </c>
      <c r="CC32" s="58">
        <v>3.23</v>
      </c>
      <c r="CD32" s="58">
        <v>1701</v>
      </c>
      <c r="CE32" s="58">
        <v>1086.75</v>
      </c>
      <c r="CF32" s="58">
        <v>1393.88</v>
      </c>
      <c r="CG32" s="58">
        <v>10.93</v>
      </c>
      <c r="CH32" s="58">
        <v>6.84</v>
      </c>
      <c r="CI32" s="58">
        <v>8.89</v>
      </c>
      <c r="CJ32" s="58">
        <v>26.5</v>
      </c>
      <c r="CK32" s="58">
        <v>1.31</v>
      </c>
    </row>
    <row r="33" spans="2:4" s="2" customFormat="1" ht="15" x14ac:dyDescent="0.25">
      <c r="B33" s="56"/>
      <c r="C33" s="57"/>
      <c r="D33" s="57"/>
    </row>
    <row r="34" spans="2:4" s="2" customFormat="1" ht="15" x14ac:dyDescent="0.25">
      <c r="B34" s="56" t="s">
        <v>145</v>
      </c>
      <c r="C34" s="57" t="s">
        <v>146</v>
      </c>
      <c r="D34" s="57"/>
    </row>
    <row r="35" spans="2:4" s="2" customFormat="1" ht="15" x14ac:dyDescent="0.25">
      <c r="B35" s="56"/>
      <c r="C35" s="57"/>
      <c r="D35" s="57"/>
    </row>
    <row r="36" spans="2:4" s="2" customFormat="1" ht="15" x14ac:dyDescent="0.25">
      <c r="B36" s="56"/>
      <c r="C36" s="57"/>
      <c r="D36" s="57"/>
    </row>
    <row r="37" spans="2:4" s="54" customFormat="1" ht="15" x14ac:dyDescent="0.25">
      <c r="B37" s="62"/>
      <c r="C37" s="63"/>
      <c r="D37" s="63"/>
    </row>
    <row r="38" spans="2:4" s="54" customFormat="1" ht="15" x14ac:dyDescent="0.25">
      <c r="B38" s="62"/>
      <c r="C38" s="63"/>
      <c r="D38" s="63"/>
    </row>
    <row r="39" spans="2:4" s="54" customFormat="1" ht="15" x14ac:dyDescent="0.25">
      <c r="B39" s="62"/>
      <c r="C39" s="63"/>
      <c r="D39" s="63"/>
    </row>
    <row r="40" spans="2:4" s="54" customFormat="1" ht="15" x14ac:dyDescent="0.25">
      <c r="B40" s="62"/>
      <c r="C40" s="63"/>
      <c r="D40" s="63"/>
    </row>
    <row r="41" spans="2:4" s="54" customFormat="1" ht="15" x14ac:dyDescent="0.25">
      <c r="B41" s="62"/>
      <c r="C41" s="63"/>
      <c r="D41" s="63"/>
    </row>
    <row r="42" spans="2:4" s="54" customFormat="1" ht="15" x14ac:dyDescent="0.25">
      <c r="B42" s="62"/>
      <c r="C42" s="63"/>
      <c r="D42" s="63"/>
    </row>
    <row r="43" spans="2:4" s="54" customFormat="1" ht="15" x14ac:dyDescent="0.25">
      <c r="B43" s="62"/>
      <c r="C43" s="63"/>
      <c r="D43" s="63"/>
    </row>
    <row r="44" spans="2:4" s="54" customFormat="1" ht="15" x14ac:dyDescent="0.25">
      <c r="B44" s="62"/>
      <c r="C44" s="63"/>
      <c r="D44" s="63"/>
    </row>
    <row r="45" spans="2:4" s="54" customFormat="1" ht="15" x14ac:dyDescent="0.25">
      <c r="B45" s="62"/>
      <c r="C45" s="63"/>
      <c r="D45" s="63"/>
    </row>
    <row r="46" spans="2:4" s="54" customFormat="1" ht="15" x14ac:dyDescent="0.25">
      <c r="B46" s="62"/>
      <c r="C46" s="63"/>
      <c r="D46" s="63"/>
    </row>
    <row r="47" spans="2:4" s="54" customFormat="1" ht="15" x14ac:dyDescent="0.25">
      <c r="B47" s="62"/>
      <c r="C47" s="63"/>
      <c r="D47" s="63"/>
    </row>
    <row r="48" spans="2:4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s="54" customFormat="1" ht="15" x14ac:dyDescent="0.25">
      <c r="B336" s="62"/>
      <c r="C336" s="63"/>
      <c r="D336" s="63"/>
    </row>
    <row r="337" spans="2:4" s="54" customFormat="1" ht="15" x14ac:dyDescent="0.25">
      <c r="B337" s="62"/>
      <c r="C337" s="63"/>
      <c r="D337" s="63"/>
    </row>
    <row r="338" spans="2:4" x14ac:dyDescent="0.25">
      <c r="C338" s="65"/>
      <c r="D338" s="65"/>
    </row>
    <row r="339" spans="2:4" x14ac:dyDescent="0.25">
      <c r="C339" s="65"/>
      <c r="D339" s="65"/>
    </row>
    <row r="340" spans="2:4" x14ac:dyDescent="0.25">
      <c r="C340" s="65"/>
      <c r="D340" s="65"/>
    </row>
    <row r="341" spans="2:4" x14ac:dyDescent="0.25">
      <c r="C341" s="65"/>
      <c r="D341" s="65"/>
    </row>
    <row r="342" spans="2:4" x14ac:dyDescent="0.25">
      <c r="C342" s="65"/>
      <c r="D342" s="65"/>
    </row>
    <row r="343" spans="2:4" x14ac:dyDescent="0.25">
      <c r="C343" s="65"/>
      <c r="D343" s="65"/>
    </row>
    <row r="344" spans="2:4" x14ac:dyDescent="0.25">
      <c r="C344" s="65"/>
      <c r="D344" s="65"/>
    </row>
    <row r="345" spans="2:4" x14ac:dyDescent="0.25">
      <c r="C345" s="65"/>
      <c r="D345" s="65"/>
    </row>
    <row r="346" spans="2:4" x14ac:dyDescent="0.25">
      <c r="C346" s="65"/>
      <c r="D346" s="65"/>
    </row>
    <row r="347" spans="2:4" x14ac:dyDescent="0.25">
      <c r="C347" s="65"/>
      <c r="D347" s="65"/>
    </row>
    <row r="348" spans="2:4" x14ac:dyDescent="0.25">
      <c r="C348" s="65"/>
      <c r="D348" s="65"/>
    </row>
    <row r="349" spans="2:4" x14ac:dyDescent="0.25">
      <c r="C349" s="65"/>
      <c r="D349" s="65"/>
    </row>
    <row r="350" spans="2:4" x14ac:dyDescent="0.25">
      <c r="C350" s="65"/>
      <c r="D350" s="65"/>
    </row>
    <row r="351" spans="2:4" x14ac:dyDescent="0.25">
      <c r="C351" s="65"/>
      <c r="D351" s="65"/>
    </row>
    <row r="352" spans="2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  <row r="1849" spans="3:4" x14ac:dyDescent="0.25">
      <c r="C1849" s="65"/>
      <c r="D1849" s="65"/>
    </row>
    <row r="1850" spans="3:4" x14ac:dyDescent="0.25">
      <c r="C1850" s="65"/>
      <c r="D1850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75</v>
      </c>
      <c r="B1" s="3">
        <v>45615.384502314817</v>
      </c>
    </row>
    <row r="2" spans="1:2" x14ac:dyDescent="0.2">
      <c r="A2" t="s">
        <v>76</v>
      </c>
      <c r="B2" s="3">
        <v>45610.516388888886</v>
      </c>
    </row>
    <row r="3" spans="1:2" x14ac:dyDescent="0.2">
      <c r="A3" t="s">
        <v>77</v>
      </c>
      <c r="B3" t="s">
        <v>83</v>
      </c>
    </row>
    <row r="4" spans="1:2" x14ac:dyDescent="0.2">
      <c r="A4" t="s">
        <v>78</v>
      </c>
      <c r="B4" t="s">
        <v>84</v>
      </c>
    </row>
    <row r="5" spans="1:2" x14ac:dyDescent="0.2">
      <c r="B5">
        <v>1</v>
      </c>
    </row>
    <row r="6" spans="1:2" x14ac:dyDescent="0.2">
      <c r="B6" s="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1</vt:lpstr>
      <vt:lpstr>19.11.2024 ранний возраст</vt:lpstr>
      <vt:lpstr>19.11.2024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'19.11.2024'!С3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Золотой ключик</cp:lastModifiedBy>
  <cp:lastPrinted>2013-04-14T08:21:27Z</cp:lastPrinted>
  <dcterms:created xsi:type="dcterms:W3CDTF">2002-09-22T07:35:02Z</dcterms:created>
  <dcterms:modified xsi:type="dcterms:W3CDTF">2024-11-18T03:15:57Z</dcterms:modified>
</cp:coreProperties>
</file>