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Работа\Desktop\2025\6 июнь\"/>
    </mc:Choice>
  </mc:AlternateContent>
  <bookViews>
    <workbookView xWindow="240" yWindow="135" windowWidth="11355" windowHeight="6150"/>
  </bookViews>
  <sheets>
    <sheet name="03.06.2025" sheetId="1" r:id="rId1"/>
    <sheet name="03.06.2025 (2)" sheetId="4" r:id="rId2"/>
    <sheet name="1" sheetId="3" r:id="rId3"/>
    <sheet name="Dop" sheetId="2" r:id="rId4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 localSheetId="1">'03.06.2025 (2)'!$A$4</definedName>
    <definedName name="С3">'03.06.2025'!$A$4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A11" i="4" l="1"/>
  <c r="C11" i="4"/>
  <c r="A12" i="4"/>
  <c r="C12" i="4"/>
  <c r="A13" i="4"/>
  <c r="C13" i="4"/>
  <c r="A14" i="4"/>
  <c r="C14" i="4"/>
  <c r="A15" i="4"/>
  <c r="C15" i="4"/>
  <c r="BX16" i="4"/>
  <c r="A18" i="4"/>
  <c r="C18" i="4"/>
  <c r="BX19" i="4"/>
  <c r="A21" i="4"/>
  <c r="C21" i="4"/>
  <c r="A22" i="4"/>
  <c r="C22" i="4"/>
  <c r="A23" i="4"/>
  <c r="C23" i="4"/>
  <c r="A24" i="4"/>
  <c r="C24" i="4"/>
  <c r="A25" i="4"/>
  <c r="C25" i="4"/>
  <c r="A26" i="4"/>
  <c r="C26" i="4"/>
  <c r="A27" i="4"/>
  <c r="C27" i="4"/>
  <c r="BX28" i="4"/>
  <c r="A30" i="4"/>
  <c r="C30" i="4"/>
  <c r="A31" i="4"/>
  <c r="C31" i="4"/>
  <c r="BX32" i="4"/>
  <c r="BX32" i="1" l="1"/>
  <c r="BX28" i="1"/>
  <c r="BX19" i="1"/>
  <c r="BX16" i="1"/>
  <c r="A31" i="1"/>
  <c r="C31" i="1"/>
  <c r="A30" i="1"/>
  <c r="C30" i="1"/>
  <c r="A27" i="1"/>
  <c r="C27" i="1"/>
  <c r="A26" i="1"/>
  <c r="C26" i="1"/>
  <c r="A25" i="1"/>
  <c r="C25" i="1"/>
  <c r="A24" i="1"/>
  <c r="C24" i="1"/>
  <c r="A23" i="1"/>
  <c r="C23" i="1"/>
  <c r="A22" i="1"/>
  <c r="C22" i="1"/>
  <c r="A21" i="1"/>
  <c r="C21" i="1"/>
  <c r="A18" i="1"/>
  <c r="C18" i="1"/>
  <c r="A15" i="1"/>
  <c r="C15" i="1"/>
  <c r="A14" i="1"/>
  <c r="C14" i="1"/>
  <c r="A13" i="1"/>
  <c r="C13" i="1"/>
  <c r="A12" i="1"/>
  <c r="C12" i="1"/>
  <c r="A11" i="1"/>
  <c r="C11" i="1"/>
</calcChain>
</file>

<file path=xl/sharedStrings.xml><?xml version="1.0" encoding="utf-8"?>
<sst xmlns="http://schemas.openxmlformats.org/spreadsheetml/2006/main" count="276" uniqueCount="147">
  <si>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</si>
  <si>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</si>
  <si>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</si>
  <si>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</si>
  <si>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</si>
  <si>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</si>
  <si>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</si>
  <si>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</si>
  <si>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</si>
  <si>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</si>
  <si>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</si>
  <si>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</si>
  <si>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</si>
  <si>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</si>
  <si>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</si>
  <si>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</si>
  <si>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</si>
  <si>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</si>
  <si>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</si>
  <si>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</si>
  <si>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</si>
  <si>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</si>
  <si>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</si>
  <si>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</si>
  <si>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</si>
  <si>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</si>
  <si>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</si>
  <si>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</si>
  <si>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</si>
  <si>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</si>
  <si>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</si>
  <si>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</si>
  <si>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</si>
  <si>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</si>
  <si>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</si>
  <si>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</si>
  <si>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</si>
  <si>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</si>
  <si>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</si>
  <si>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</si>
  <si>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</si>
  <si>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</si>
  <si>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</si>
  <si>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</si>
  <si>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</si>
  <si>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</si>
  <si>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</si>
  <si>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</si>
  <si>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</si>
  <si>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</si>
  <si>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</si>
  <si>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</si>
  <si>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</si>
  <si>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</si>
  <si>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</si>
  <si>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</si>
  <si>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</si>
  <si>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</si>
  <si>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</si>
  <si>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</si>
  <si>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</si>
  <si>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</si>
  <si>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</si>
  <si>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</si>
  <si>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</si>
  <si>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</si>
  <si>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</si>
  <si>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</si>
  <si>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</si>
  <si>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</si>
  <si>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</si>
  <si>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</si>
  <si>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</si>
  <si>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</si>
  <si>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</si>
  <si>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</si>
  <si>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</si>
  <si>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</si>
  <si>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</si>
  <si>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</si>
  <si>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Утверждаю</t>
  </si>
  <si>
    <t>Н.Г.Зудихина</t>
  </si>
  <si>
    <t>_________</t>
  </si>
  <si>
    <t>МАДОУ "Детский сад №7 "Золотой ключик"</t>
  </si>
  <si>
    <t>площадка</t>
  </si>
  <si>
    <t>СанПиН 2.3/2.4.3590-20  3-7 лет</t>
  </si>
  <si>
    <t>Завтрак</t>
  </si>
  <si>
    <t>Суфле творожное</t>
  </si>
  <si>
    <t>Молоко сгущенное</t>
  </si>
  <si>
    <t>Масло сливочное</t>
  </si>
  <si>
    <t>Батон</t>
  </si>
  <si>
    <t>Какао с молоком</t>
  </si>
  <si>
    <t>Итого за 'Завтрак'</t>
  </si>
  <si>
    <t>10:00</t>
  </si>
  <si>
    <t>Яблоки</t>
  </si>
  <si>
    <t>Итого за '10:00'</t>
  </si>
  <si>
    <t>Обед</t>
  </si>
  <si>
    <t>Суп с клёцками</t>
  </si>
  <si>
    <t>Картофельное пюре</t>
  </si>
  <si>
    <t>Хлеб пшеничный</t>
  </si>
  <si>
    <t>Хлеб ржаной</t>
  </si>
  <si>
    <t>Итого за 'Обед'</t>
  </si>
  <si>
    <t>Полдник</t>
  </si>
  <si>
    <t>Булочка с повидлом</t>
  </si>
  <si>
    <t>Чай с молоком</t>
  </si>
  <si>
    <t>Итого за 'Полдник'</t>
  </si>
  <si>
    <t>Итого за день</t>
  </si>
  <si>
    <t>03.06.2025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</si>
  <si>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</si>
  <si>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</si>
  <si>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</si>
  <si>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</si>
  <si>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</si>
  <si>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</si>
  <si>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</si>
  <si>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</si>
  <si>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</si>
  <si>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</si>
  <si>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</si>
  <si>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</si>
  <si>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</si>
  <si>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</si>
  <si>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</si>
  <si>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</si>
  <si>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</si>
  <si>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</si>
  <si>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</si>
  <si>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</si>
  <si>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</si>
  <si>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</si>
  <si>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</si>
  <si>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</si>
  <si>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</si>
  <si>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</si>
  <si>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</si>
  <si>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</si>
  <si>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</si>
  <si>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</si>
  <si>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20/5</t>
  </si>
  <si>
    <t>36/10</t>
  </si>
  <si>
    <t>17/12</t>
  </si>
  <si>
    <t>30/10</t>
  </si>
  <si>
    <t>Салат из отварной свеклы</t>
  </si>
  <si>
    <t>Мясо кур (порц)</t>
  </si>
  <si>
    <t>Компот из сухофруктов</t>
  </si>
  <si>
    <t>Составил диспетчер</t>
  </si>
  <si>
    <t>Шагинян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</si>
</sst>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14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0" fillId="0" borderId="0" xfId="0" quotePrefix="1"/>
    <xf numFmtId="0" fontId="7" fillId="0" borderId="0" xfId="1"/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3" xfId="1" applyBorder="1" applyAlignment="1">
      <alignment horizontal="center"/>
    </xf>
    <xf numFmtId="0" fontId="7" fillId="0" borderId="14" xfId="1" applyBorder="1" applyAlignment="1">
      <alignment horizontal="center"/>
    </xf>
    <xf numFmtId="0" fontId="7" fillId="0" borderId="15" xfId="1" applyBorder="1" applyAlignment="1">
      <alignment horizontal="center"/>
    </xf>
    <xf numFmtId="0" fontId="7" fillId="0" borderId="16" xfId="1" applyBorder="1"/>
    <xf numFmtId="0" fontId="7" fillId="0" borderId="17" xfId="1" applyBorder="1"/>
    <xf numFmtId="0" fontId="7" fillId="2" borderId="17" xfId="1" applyFill="1" applyBorder="1" applyProtection="1">
      <protection locked="0"/>
    </xf>
    <xf numFmtId="0" fontId="7" fillId="2" borderId="17" xfId="1" applyFill="1" applyBorder="1" applyAlignment="1" applyProtection="1">
      <alignment wrapText="1"/>
      <protection locked="0"/>
    </xf>
    <xf numFmtId="49" fontId="7" fillId="2" borderId="17" xfId="1" applyNumberFormat="1" applyFill="1" applyBorder="1" applyProtection="1">
      <protection locked="0"/>
    </xf>
    <xf numFmtId="2" fontId="7" fillId="2" borderId="17" xfId="1" applyNumberFormat="1" applyFill="1" applyBorder="1" applyProtection="1">
      <protection locked="0"/>
    </xf>
    <xf numFmtId="1" fontId="7" fillId="2" borderId="17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19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0" fontId="7" fillId="0" borderId="2" xfId="1" applyBorder="1"/>
    <xf numFmtId="0" fontId="7" fillId="0" borderId="21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3" borderId="17" xfId="1" applyFill="1" applyBorder="1"/>
    <xf numFmtId="0" fontId="7" fillId="0" borderId="11" xfId="1" applyBorder="1"/>
    <xf numFmtId="0" fontId="7" fillId="2" borderId="11" xfId="1" applyFill="1" applyBorder="1" applyProtection="1">
      <protection locked="0"/>
    </xf>
    <xf numFmtId="0" fontId="7" fillId="2" borderId="11" xfId="1" applyFill="1" applyBorder="1" applyAlignment="1" applyProtection="1">
      <alignment wrapText="1"/>
      <protection locked="0"/>
    </xf>
    <xf numFmtId="49" fontId="7" fillId="2" borderId="11" xfId="1" applyNumberFormat="1" applyFill="1" applyBorder="1" applyProtection="1">
      <protection locked="0"/>
    </xf>
    <xf numFmtId="2" fontId="7" fillId="2" borderId="11" xfId="1" applyNumberFormat="1" applyFill="1" applyBorder="1" applyProtection="1">
      <protection locked="0"/>
    </xf>
    <xf numFmtId="1" fontId="7" fillId="2" borderId="11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2" borderId="8" xfId="1" applyFill="1" applyBorder="1" applyProtection="1">
      <protection locked="0"/>
    </xf>
    <xf numFmtId="0" fontId="7" fillId="2" borderId="8" xfId="1" applyFill="1" applyBorder="1" applyAlignment="1" applyProtection="1">
      <alignment wrapText="1"/>
      <protection locked="0"/>
    </xf>
    <xf numFmtId="49" fontId="7" fillId="2" borderId="8" xfId="1" applyNumberFormat="1" applyFill="1" applyBorder="1" applyProtection="1">
      <protection locked="0"/>
    </xf>
    <xf numFmtId="2" fontId="7" fillId="2" borderId="8" xfId="1" applyNumberFormat="1" applyFill="1" applyBorder="1" applyProtection="1">
      <protection locked="0"/>
    </xf>
    <xf numFmtId="1" fontId="7" fillId="2" borderId="8" xfId="1" applyNumberFormat="1" applyFill="1" applyBorder="1" applyProtection="1">
      <protection locked="0"/>
    </xf>
    <xf numFmtId="1" fontId="7" fillId="2" borderId="25" xfId="1" applyNumberFormat="1" applyFill="1" applyBorder="1" applyProtection="1">
      <protection locked="0"/>
    </xf>
    <xf numFmtId="0" fontId="7" fillId="3" borderId="11" xfId="1" applyFill="1" applyBorder="1"/>
    <xf numFmtId="0" fontId="7" fillId="3" borderId="10" xfId="1" applyFill="1" applyBorder="1"/>
    <xf numFmtId="49" fontId="7" fillId="0" borderId="0" xfId="1" applyNumberFormat="1"/>
    <xf numFmtId="0" fontId="7" fillId="2" borderId="17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2" fontId="4" fillId="0" borderId="2" xfId="0" applyNumberFormat="1" applyFont="1" applyBorder="1" applyAlignment="1">
      <alignment horizontal="left" indent="1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3" xfId="1" applyFill="1" applyBorder="1" applyAlignment="1" applyProtection="1">
      <protection locked="0"/>
    </xf>
    <xf numFmtId="0" fontId="7" fillId="2" borderId="9" xfId="1" applyFill="1" applyBorder="1" applyAlignment="1" applyProtection="1">
      <protection locked="0"/>
    </xf>
    <xf numFmtId="0" fontId="7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K1848"/>
  <sheetViews>
    <sheetView tabSelected="1" zoomScaleNormal="100" workbookViewId="0">
      <selection activeCell="C36" sqref="C36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710937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66" t="s">
        <v>81</v>
      </c>
    </row>
    <row r="3" spans="1:89" ht="20.25" customHeight="1" x14ac:dyDescent="0.45">
      <c r="A3" s="73" t="s">
        <v>2</v>
      </c>
      <c r="B3" s="73"/>
      <c r="C3" s="73"/>
      <c r="D3" s="73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1">
        <v>45811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4" t="s">
        <v>69</v>
      </c>
      <c r="B9" s="76" t="s">
        <v>86</v>
      </c>
      <c r="C9" s="77" t="s">
        <v>1</v>
      </c>
      <c r="D9" s="71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8" t="s">
        <v>68</v>
      </c>
      <c r="S9" s="68"/>
      <c r="T9" s="68"/>
      <c r="U9" s="68"/>
      <c r="V9" s="69" t="s">
        <v>70</v>
      </c>
      <c r="W9" s="69"/>
      <c r="X9" s="69"/>
      <c r="Y9" s="69"/>
      <c r="Z9" s="69"/>
      <c r="AA9" s="69"/>
      <c r="AB9" s="69"/>
      <c r="AC9" s="69"/>
      <c r="AD9" s="70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5"/>
      <c r="B10" s="77"/>
      <c r="C10" s="77"/>
      <c r="D10" s="72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"20/5"</f>
        <v>20/5</v>
      </c>
      <c r="B11" s="56" t="s">
        <v>87</v>
      </c>
      <c r="C11" s="57" t="str">
        <f>"150,0"</f>
        <v>150,0</v>
      </c>
      <c r="D11" s="57">
        <v>299.79325950000003</v>
      </c>
      <c r="E11" s="2">
        <v>9.33</v>
      </c>
      <c r="F11" s="2">
        <v>1.07</v>
      </c>
      <c r="G11" s="2">
        <v>0</v>
      </c>
      <c r="H11" s="2">
        <v>0</v>
      </c>
      <c r="I11" s="2">
        <v>11.1</v>
      </c>
      <c r="J11" s="2">
        <v>6.49</v>
      </c>
      <c r="K11" s="2">
        <v>0.33</v>
      </c>
      <c r="L11" s="2">
        <v>0</v>
      </c>
      <c r="M11" s="2">
        <v>0</v>
      </c>
      <c r="N11" s="2">
        <v>1.37</v>
      </c>
      <c r="O11" s="2">
        <v>1.88</v>
      </c>
      <c r="P11" s="2">
        <v>219.79</v>
      </c>
      <c r="Q11" s="2">
        <v>167.79</v>
      </c>
      <c r="R11" s="2">
        <v>193.1</v>
      </c>
      <c r="S11" s="2">
        <v>27.48</v>
      </c>
      <c r="T11" s="2">
        <v>256.08</v>
      </c>
      <c r="U11" s="2">
        <v>0.81</v>
      </c>
      <c r="V11" s="2">
        <v>67.77</v>
      </c>
      <c r="W11" s="2">
        <v>46.32</v>
      </c>
      <c r="X11" s="2">
        <v>122.69</v>
      </c>
      <c r="Y11" s="2">
        <v>1.17</v>
      </c>
      <c r="Z11" s="2">
        <v>0.06</v>
      </c>
      <c r="AA11" s="2">
        <v>0.31</v>
      </c>
      <c r="AB11" s="2">
        <v>0.49</v>
      </c>
      <c r="AC11" s="2">
        <v>5.18</v>
      </c>
      <c r="AD11" s="2">
        <v>0.34</v>
      </c>
      <c r="AE11" s="2">
        <v>0</v>
      </c>
      <c r="AF11" s="2">
        <v>1.78</v>
      </c>
      <c r="AG11" s="2">
        <v>1.73</v>
      </c>
      <c r="AH11" s="2">
        <v>2341.23</v>
      </c>
      <c r="AI11" s="2">
        <v>1701.58</v>
      </c>
      <c r="AJ11" s="2">
        <v>647.55999999999995</v>
      </c>
      <c r="AK11" s="2">
        <v>1013.63</v>
      </c>
      <c r="AL11" s="2">
        <v>245.09</v>
      </c>
      <c r="AM11" s="2">
        <v>1270.22</v>
      </c>
      <c r="AN11" s="2">
        <v>709.9</v>
      </c>
      <c r="AO11" s="2">
        <v>1390.71</v>
      </c>
      <c r="AP11" s="2">
        <v>1583.97</v>
      </c>
      <c r="AQ11" s="2">
        <v>725.22</v>
      </c>
      <c r="AR11" s="2">
        <v>560.91999999999996</v>
      </c>
      <c r="AS11" s="2">
        <v>4698.8</v>
      </c>
      <c r="AT11" s="2">
        <v>178.99</v>
      </c>
      <c r="AU11" s="2">
        <v>2407.9499999999998</v>
      </c>
      <c r="AV11" s="2">
        <v>1141.24</v>
      </c>
      <c r="AW11" s="2">
        <v>1136.27</v>
      </c>
      <c r="AX11" s="2">
        <v>198.78</v>
      </c>
      <c r="AY11" s="2">
        <v>0.36</v>
      </c>
      <c r="AZ11" s="2">
        <v>0.38</v>
      </c>
      <c r="BA11" s="2">
        <v>0.27</v>
      </c>
      <c r="BB11" s="2">
        <v>0.65</v>
      </c>
      <c r="BC11" s="2">
        <v>0.11</v>
      </c>
      <c r="BD11" s="2">
        <v>0.56000000000000005</v>
      </c>
      <c r="BE11" s="2">
        <v>0.21</v>
      </c>
      <c r="BF11" s="2">
        <v>1.67</v>
      </c>
      <c r="BG11" s="2">
        <v>0.12</v>
      </c>
      <c r="BH11" s="2">
        <v>0.54</v>
      </c>
      <c r="BI11" s="2">
        <v>0.19</v>
      </c>
      <c r="BJ11" s="2">
        <v>0.2</v>
      </c>
      <c r="BK11" s="2">
        <v>0</v>
      </c>
      <c r="BL11" s="2">
        <v>0.37</v>
      </c>
      <c r="BM11" s="2">
        <v>0.18</v>
      </c>
      <c r="BN11" s="2">
        <v>7.8</v>
      </c>
      <c r="BO11" s="2">
        <v>0.01</v>
      </c>
      <c r="BP11" s="2">
        <v>0</v>
      </c>
      <c r="BQ11" s="2">
        <v>3.72</v>
      </c>
      <c r="BR11" s="2">
        <v>0.06</v>
      </c>
      <c r="BS11" s="2">
        <v>0.02</v>
      </c>
      <c r="BT11" s="2">
        <v>0</v>
      </c>
      <c r="BU11" s="2">
        <v>0</v>
      </c>
      <c r="BV11" s="2">
        <v>0</v>
      </c>
      <c r="BW11" s="2">
        <v>108.52</v>
      </c>
      <c r="BY11" s="2">
        <v>75.489999999999995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7.5</v>
      </c>
      <c r="CK11" s="2">
        <v>0.38</v>
      </c>
    </row>
    <row r="12" spans="1:89" s="2" customFormat="1" ht="15" x14ac:dyDescent="0.25">
      <c r="A12" s="2" t="str">
        <f>"-"</f>
        <v>-</v>
      </c>
      <c r="B12" s="56" t="s">
        <v>88</v>
      </c>
      <c r="C12" s="57" t="str">
        <f>"20,0"</f>
        <v>20,0</v>
      </c>
      <c r="D12" s="57">
        <v>63.48</v>
      </c>
      <c r="E12" s="2">
        <v>1.04</v>
      </c>
      <c r="F12" s="2">
        <v>0</v>
      </c>
      <c r="G12" s="2">
        <v>0</v>
      </c>
      <c r="H12" s="2">
        <v>0</v>
      </c>
      <c r="I12" s="2">
        <v>11.1</v>
      </c>
      <c r="J12" s="2">
        <v>0</v>
      </c>
      <c r="K12" s="2">
        <v>0</v>
      </c>
      <c r="L12" s="2">
        <v>0</v>
      </c>
      <c r="M12" s="2">
        <v>0</v>
      </c>
      <c r="N12" s="2">
        <v>0.08</v>
      </c>
      <c r="O12" s="2">
        <v>0.36</v>
      </c>
      <c r="P12" s="2">
        <v>26</v>
      </c>
      <c r="Q12" s="2">
        <v>73</v>
      </c>
      <c r="R12" s="2">
        <v>61.4</v>
      </c>
      <c r="S12" s="2">
        <v>6.8</v>
      </c>
      <c r="T12" s="2">
        <v>43.8</v>
      </c>
      <c r="U12" s="2">
        <v>0.04</v>
      </c>
      <c r="V12" s="2">
        <v>8.4</v>
      </c>
      <c r="W12" s="2">
        <v>6</v>
      </c>
      <c r="X12" s="2">
        <v>9.4</v>
      </c>
      <c r="Y12" s="2">
        <v>0.04</v>
      </c>
      <c r="Z12" s="2">
        <v>0.01</v>
      </c>
      <c r="AA12" s="2">
        <v>0.08</v>
      </c>
      <c r="AB12" s="2">
        <v>0.04</v>
      </c>
      <c r="AC12" s="2">
        <v>0.36</v>
      </c>
      <c r="AD12" s="2">
        <v>0.2</v>
      </c>
      <c r="AE12" s="2">
        <v>0</v>
      </c>
      <c r="AF12" s="2">
        <v>0</v>
      </c>
      <c r="AG12" s="2">
        <v>0</v>
      </c>
      <c r="AH12" s="2">
        <v>107.6</v>
      </c>
      <c r="AI12" s="2">
        <v>108</v>
      </c>
      <c r="AJ12" s="2">
        <v>33</v>
      </c>
      <c r="AK12" s="2">
        <v>60.8</v>
      </c>
      <c r="AL12" s="2">
        <v>19</v>
      </c>
      <c r="AM12" s="2">
        <v>64</v>
      </c>
      <c r="AN12" s="2">
        <v>47.2</v>
      </c>
      <c r="AO12" s="2">
        <v>48</v>
      </c>
      <c r="AP12" s="2">
        <v>106</v>
      </c>
      <c r="AQ12" s="2">
        <v>34</v>
      </c>
      <c r="AR12" s="2">
        <v>28</v>
      </c>
      <c r="AS12" s="2">
        <v>318.2</v>
      </c>
      <c r="AT12" s="2">
        <v>0</v>
      </c>
      <c r="AU12" s="2">
        <v>156</v>
      </c>
      <c r="AV12" s="2">
        <v>83.6</v>
      </c>
      <c r="AW12" s="2">
        <v>67.599999999999994</v>
      </c>
      <c r="AX12" s="2">
        <v>13.8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0.49</v>
      </c>
      <c r="BO12" s="2">
        <v>0</v>
      </c>
      <c r="BP12" s="2">
        <v>0</v>
      </c>
      <c r="BQ12" s="2">
        <v>0.04</v>
      </c>
      <c r="BR12" s="2">
        <v>0.01</v>
      </c>
      <c r="BS12" s="2">
        <v>0.02</v>
      </c>
      <c r="BT12" s="2">
        <v>0</v>
      </c>
      <c r="BU12" s="2">
        <v>0</v>
      </c>
      <c r="BV12" s="2">
        <v>0</v>
      </c>
      <c r="BW12" s="2">
        <v>5.32</v>
      </c>
      <c r="BY12" s="2">
        <v>9.4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89</v>
      </c>
      <c r="C13" s="57" t="str">
        <f>"5,0"</f>
        <v>5,0</v>
      </c>
      <c r="D13" s="57">
        <v>33.031999999999996</v>
      </c>
      <c r="E13" s="2">
        <v>2.36</v>
      </c>
      <c r="F13" s="2">
        <v>0.11</v>
      </c>
      <c r="G13" s="2">
        <v>0</v>
      </c>
      <c r="H13" s="2">
        <v>0</v>
      </c>
      <c r="I13" s="2">
        <v>7.0000000000000007E-2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0.75</v>
      </c>
      <c r="Q13" s="2">
        <v>1.5</v>
      </c>
      <c r="R13" s="2">
        <v>1.2</v>
      </c>
      <c r="S13" s="2">
        <v>0</v>
      </c>
      <c r="T13" s="2">
        <v>1.5</v>
      </c>
      <c r="U13" s="2">
        <v>0.01</v>
      </c>
      <c r="V13" s="2">
        <v>20</v>
      </c>
      <c r="W13" s="2">
        <v>15</v>
      </c>
      <c r="X13" s="2">
        <v>22.5</v>
      </c>
      <c r="Y13" s="2">
        <v>0.05</v>
      </c>
      <c r="Z13" s="2">
        <v>0</v>
      </c>
      <c r="AA13" s="2">
        <v>0.01</v>
      </c>
      <c r="AB13" s="2">
        <v>0.01</v>
      </c>
      <c r="AC13" s="2">
        <v>0.01</v>
      </c>
      <c r="AD13" s="2">
        <v>0</v>
      </c>
      <c r="AE13" s="2">
        <v>0</v>
      </c>
      <c r="AF13" s="2">
        <v>2.1</v>
      </c>
      <c r="AG13" s="2">
        <v>2.0499999999999998</v>
      </c>
      <c r="AH13" s="2">
        <v>3.8</v>
      </c>
      <c r="AI13" s="2">
        <v>2.25</v>
      </c>
      <c r="AJ13" s="2">
        <v>0.85</v>
      </c>
      <c r="AK13" s="2">
        <v>2.35</v>
      </c>
      <c r="AL13" s="2">
        <v>2.15</v>
      </c>
      <c r="AM13" s="2">
        <v>2.1</v>
      </c>
      <c r="AN13" s="2">
        <v>1.8</v>
      </c>
      <c r="AO13" s="2">
        <v>1.3</v>
      </c>
      <c r="AP13" s="2">
        <v>2.85</v>
      </c>
      <c r="AQ13" s="2">
        <v>1.75</v>
      </c>
      <c r="AR13" s="2">
        <v>1.2</v>
      </c>
      <c r="AS13" s="2">
        <v>7.1</v>
      </c>
      <c r="AT13" s="2">
        <v>0</v>
      </c>
      <c r="AU13" s="2">
        <v>2.4</v>
      </c>
      <c r="AV13" s="2">
        <v>2.7</v>
      </c>
      <c r="AW13" s="2">
        <v>2.1</v>
      </c>
      <c r="AX13" s="2">
        <v>0.5</v>
      </c>
      <c r="AY13" s="2">
        <v>0.13</v>
      </c>
      <c r="AZ13" s="2">
        <v>0.06</v>
      </c>
      <c r="BA13" s="2">
        <v>0.03</v>
      </c>
      <c r="BB13" s="2">
        <v>0.08</v>
      </c>
      <c r="BC13" s="2">
        <v>0.09</v>
      </c>
      <c r="BD13" s="2">
        <v>0.4</v>
      </c>
      <c r="BE13" s="2">
        <v>0</v>
      </c>
      <c r="BF13" s="2">
        <v>1.1000000000000001</v>
      </c>
      <c r="BG13" s="2">
        <v>0</v>
      </c>
      <c r="BH13" s="2">
        <v>0.34</v>
      </c>
      <c r="BI13" s="2">
        <v>0</v>
      </c>
      <c r="BJ13" s="2">
        <v>0</v>
      </c>
      <c r="BK13" s="2">
        <v>0</v>
      </c>
      <c r="BL13" s="2">
        <v>0.08</v>
      </c>
      <c r="BM13" s="2">
        <v>0.12</v>
      </c>
      <c r="BN13" s="2">
        <v>0.9</v>
      </c>
      <c r="BO13" s="2">
        <v>0</v>
      </c>
      <c r="BP13" s="2">
        <v>0</v>
      </c>
      <c r="BQ13" s="2">
        <v>0.05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1.25</v>
      </c>
      <c r="BY13" s="2">
        <v>22.5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90</v>
      </c>
      <c r="C14" s="57" t="str">
        <f>"25,0"</f>
        <v>25,0</v>
      </c>
      <c r="D14" s="57">
        <v>67.379999999999981</v>
      </c>
      <c r="E14" s="2">
        <v>0.13</v>
      </c>
      <c r="F14" s="2">
        <v>0</v>
      </c>
      <c r="G14" s="2">
        <v>0</v>
      </c>
      <c r="H14" s="2">
        <v>0</v>
      </c>
      <c r="I14" s="2">
        <v>0.83</v>
      </c>
      <c r="J14" s="2">
        <v>11.7</v>
      </c>
      <c r="K14" s="2">
        <v>0.8</v>
      </c>
      <c r="L14" s="2">
        <v>0</v>
      </c>
      <c r="M14" s="2">
        <v>0</v>
      </c>
      <c r="N14" s="2">
        <v>0.08</v>
      </c>
      <c r="O14" s="2">
        <v>0.4</v>
      </c>
      <c r="P14" s="2">
        <v>107.25</v>
      </c>
      <c r="Q14" s="2">
        <v>32.75</v>
      </c>
      <c r="R14" s="2">
        <v>5.5</v>
      </c>
      <c r="S14" s="2">
        <v>8.25</v>
      </c>
      <c r="T14" s="2">
        <v>21.25</v>
      </c>
      <c r="U14" s="2">
        <v>0.5</v>
      </c>
      <c r="V14" s="2">
        <v>0</v>
      </c>
      <c r="W14" s="2">
        <v>0</v>
      </c>
      <c r="X14" s="2">
        <v>0</v>
      </c>
      <c r="Y14" s="2">
        <v>0.43</v>
      </c>
      <c r="Z14" s="2">
        <v>0.04</v>
      </c>
      <c r="AA14" s="2">
        <v>0.01</v>
      </c>
      <c r="AB14" s="2">
        <v>0.4</v>
      </c>
      <c r="AC14" s="2">
        <v>0.75</v>
      </c>
      <c r="AD14" s="2">
        <v>0</v>
      </c>
      <c r="AE14" s="2">
        <v>0</v>
      </c>
      <c r="AF14" s="2">
        <v>0</v>
      </c>
      <c r="AG14" s="2">
        <v>0</v>
      </c>
      <c r="AH14" s="2">
        <v>147.75</v>
      </c>
      <c r="AI14" s="2">
        <v>49.75</v>
      </c>
      <c r="AJ14" s="2">
        <v>29.25</v>
      </c>
      <c r="AK14" s="2">
        <v>58.5</v>
      </c>
      <c r="AL14" s="2">
        <v>22</v>
      </c>
      <c r="AM14" s="2">
        <v>105</v>
      </c>
      <c r="AN14" s="2">
        <v>65.25</v>
      </c>
      <c r="AO14" s="2">
        <v>90.75</v>
      </c>
      <c r="AP14" s="2">
        <v>75.25</v>
      </c>
      <c r="AQ14" s="2">
        <v>40.25</v>
      </c>
      <c r="AR14" s="2">
        <v>70</v>
      </c>
      <c r="AS14" s="2">
        <v>581.25</v>
      </c>
      <c r="AT14" s="2">
        <v>0</v>
      </c>
      <c r="AU14" s="2">
        <v>189.25</v>
      </c>
      <c r="AV14" s="2">
        <v>82.75</v>
      </c>
      <c r="AW14" s="2">
        <v>55.5</v>
      </c>
      <c r="AX14" s="2">
        <v>43.25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0.28999999999999998</v>
      </c>
      <c r="BO14" s="2">
        <v>0</v>
      </c>
      <c r="BP14" s="2">
        <v>0</v>
      </c>
      <c r="BQ14" s="2">
        <v>0.22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8.5299999999999994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"36/10"</f>
        <v>36/10</v>
      </c>
      <c r="B15" s="56" t="s">
        <v>91</v>
      </c>
      <c r="C15" s="57" t="str">
        <f>"200,0"</f>
        <v>200,0</v>
      </c>
      <c r="D15" s="57">
        <v>79.549904000000012</v>
      </c>
      <c r="E15" s="2">
        <v>2.36</v>
      </c>
      <c r="F15" s="2">
        <v>0</v>
      </c>
      <c r="G15" s="2">
        <v>0</v>
      </c>
      <c r="H15" s="2">
        <v>0</v>
      </c>
      <c r="I15" s="2">
        <v>7.98</v>
      </c>
      <c r="J15" s="2">
        <v>0.3</v>
      </c>
      <c r="K15" s="2">
        <v>1.28</v>
      </c>
      <c r="L15" s="2">
        <v>0</v>
      </c>
      <c r="M15" s="2">
        <v>0</v>
      </c>
      <c r="N15" s="2">
        <v>0.26</v>
      </c>
      <c r="O15" s="2">
        <v>0.96</v>
      </c>
      <c r="P15" s="2">
        <v>50.56</v>
      </c>
      <c r="Q15" s="2">
        <v>181.7</v>
      </c>
      <c r="R15" s="2">
        <v>110.21</v>
      </c>
      <c r="S15" s="2">
        <v>26.97</v>
      </c>
      <c r="T15" s="2">
        <v>101.09</v>
      </c>
      <c r="U15" s="2">
        <v>0.86</v>
      </c>
      <c r="V15" s="2">
        <v>12</v>
      </c>
      <c r="W15" s="2">
        <v>8.64</v>
      </c>
      <c r="X15" s="2">
        <v>22.12</v>
      </c>
      <c r="Y15" s="2">
        <v>0.01</v>
      </c>
      <c r="Z15" s="2">
        <v>0.03</v>
      </c>
      <c r="AA15" s="2">
        <v>0.13</v>
      </c>
      <c r="AB15" s="2">
        <v>0.14000000000000001</v>
      </c>
      <c r="AC15" s="2">
        <v>1.07</v>
      </c>
      <c r="AD15" s="2">
        <v>0.52</v>
      </c>
      <c r="AE15" s="2">
        <v>0</v>
      </c>
      <c r="AF15" s="2">
        <v>153.22</v>
      </c>
      <c r="AG15" s="2">
        <v>151.34</v>
      </c>
      <c r="AH15" s="2">
        <v>262.11</v>
      </c>
      <c r="AI15" s="2">
        <v>212.44</v>
      </c>
      <c r="AJ15" s="2">
        <v>70.95</v>
      </c>
      <c r="AK15" s="2">
        <v>124.83</v>
      </c>
      <c r="AL15" s="2">
        <v>40.950000000000003</v>
      </c>
      <c r="AM15" s="2">
        <v>139.68</v>
      </c>
      <c r="AN15" s="2">
        <v>1.28</v>
      </c>
      <c r="AO15" s="2">
        <v>2.86</v>
      </c>
      <c r="AP15" s="2">
        <v>2.71</v>
      </c>
      <c r="AQ15" s="2">
        <v>0.79</v>
      </c>
      <c r="AR15" s="2">
        <v>1.02</v>
      </c>
      <c r="AS15" s="2">
        <v>9.02</v>
      </c>
      <c r="AT15" s="2">
        <v>2.2599999999999998</v>
      </c>
      <c r="AU15" s="2">
        <v>0.98</v>
      </c>
      <c r="AV15" s="2">
        <v>0.98</v>
      </c>
      <c r="AW15" s="2">
        <v>174.35</v>
      </c>
      <c r="AX15" s="2">
        <v>25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0.01</v>
      </c>
      <c r="BO15" s="2">
        <v>0</v>
      </c>
      <c r="BP15" s="2">
        <v>0</v>
      </c>
      <c r="BQ15" s="2">
        <v>0.03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198.6</v>
      </c>
      <c r="BY15" s="2">
        <v>13.44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4</v>
      </c>
      <c r="CK15" s="2">
        <v>0</v>
      </c>
    </row>
    <row r="16" spans="1:89" s="58" customFormat="1" ht="14.25" x14ac:dyDescent="0.2">
      <c r="B16" s="59" t="s">
        <v>92</v>
      </c>
      <c r="C16" s="60"/>
      <c r="D16" s="60">
        <v>543.24</v>
      </c>
      <c r="E16" s="58">
        <v>15.21</v>
      </c>
      <c r="F16" s="58">
        <v>1.18</v>
      </c>
      <c r="G16" s="58">
        <v>0</v>
      </c>
      <c r="H16" s="58">
        <v>0</v>
      </c>
      <c r="I16" s="58">
        <v>31.08</v>
      </c>
      <c r="J16" s="58">
        <v>18.489999999999998</v>
      </c>
      <c r="K16" s="58">
        <v>2.42</v>
      </c>
      <c r="L16" s="58">
        <v>0</v>
      </c>
      <c r="M16" s="58">
        <v>0</v>
      </c>
      <c r="N16" s="58">
        <v>1.78</v>
      </c>
      <c r="O16" s="58">
        <v>3.66</v>
      </c>
      <c r="P16" s="58">
        <v>404.35</v>
      </c>
      <c r="Q16" s="58">
        <v>456.74</v>
      </c>
      <c r="R16" s="58">
        <v>371.41</v>
      </c>
      <c r="S16" s="58">
        <v>69.5</v>
      </c>
      <c r="T16" s="58">
        <v>423.73</v>
      </c>
      <c r="U16" s="58">
        <v>2.23</v>
      </c>
      <c r="V16" s="58">
        <v>108.17</v>
      </c>
      <c r="W16" s="58">
        <v>75.959999999999994</v>
      </c>
      <c r="X16" s="58">
        <v>176.71</v>
      </c>
      <c r="Y16" s="58">
        <v>1.7</v>
      </c>
      <c r="Z16" s="58">
        <v>0.14000000000000001</v>
      </c>
      <c r="AA16" s="58">
        <v>0.53</v>
      </c>
      <c r="AB16" s="58">
        <v>1.07</v>
      </c>
      <c r="AC16" s="58">
        <v>7.37</v>
      </c>
      <c r="AD16" s="58">
        <v>1.06</v>
      </c>
      <c r="AE16" s="58">
        <v>0</v>
      </c>
      <c r="AF16" s="58">
        <v>157.1</v>
      </c>
      <c r="AG16" s="58">
        <v>155.12</v>
      </c>
      <c r="AH16" s="58">
        <v>2862.49</v>
      </c>
      <c r="AI16" s="58">
        <v>2074.02</v>
      </c>
      <c r="AJ16" s="58">
        <v>781.61</v>
      </c>
      <c r="AK16" s="58">
        <v>1260.1199999999999</v>
      </c>
      <c r="AL16" s="58">
        <v>329.19</v>
      </c>
      <c r="AM16" s="58">
        <v>1581.01</v>
      </c>
      <c r="AN16" s="58">
        <v>825.42</v>
      </c>
      <c r="AO16" s="58">
        <v>1533.62</v>
      </c>
      <c r="AP16" s="58">
        <v>1770.78</v>
      </c>
      <c r="AQ16" s="58">
        <v>802.01</v>
      </c>
      <c r="AR16" s="58">
        <v>661.14</v>
      </c>
      <c r="AS16" s="58">
        <v>5614.37</v>
      </c>
      <c r="AT16" s="58">
        <v>181.25</v>
      </c>
      <c r="AU16" s="58">
        <v>2756.58</v>
      </c>
      <c r="AV16" s="58">
        <v>1311.27</v>
      </c>
      <c r="AW16" s="58">
        <v>1435.82</v>
      </c>
      <c r="AX16" s="58">
        <v>281.33999999999997</v>
      </c>
      <c r="AY16" s="58">
        <v>0.5</v>
      </c>
      <c r="AZ16" s="58">
        <v>0.44</v>
      </c>
      <c r="BA16" s="58">
        <v>0.3</v>
      </c>
      <c r="BB16" s="58">
        <v>0.73</v>
      </c>
      <c r="BC16" s="58">
        <v>0.2</v>
      </c>
      <c r="BD16" s="58">
        <v>0.97</v>
      </c>
      <c r="BE16" s="58">
        <v>0.21</v>
      </c>
      <c r="BF16" s="58">
        <v>2.86</v>
      </c>
      <c r="BG16" s="58">
        <v>0.12</v>
      </c>
      <c r="BH16" s="58">
        <v>0.92</v>
      </c>
      <c r="BI16" s="58">
        <v>0.19</v>
      </c>
      <c r="BJ16" s="58">
        <v>0.2</v>
      </c>
      <c r="BK16" s="58">
        <v>0</v>
      </c>
      <c r="BL16" s="58">
        <v>0.44</v>
      </c>
      <c r="BM16" s="58">
        <v>0.3</v>
      </c>
      <c r="BN16" s="58">
        <v>9.5</v>
      </c>
      <c r="BO16" s="58">
        <v>0.01</v>
      </c>
      <c r="BP16" s="58">
        <v>0</v>
      </c>
      <c r="BQ16" s="58">
        <v>4.0599999999999996</v>
      </c>
      <c r="BR16" s="58">
        <v>0.08</v>
      </c>
      <c r="BS16" s="58">
        <v>0.04</v>
      </c>
      <c r="BT16" s="58">
        <v>0</v>
      </c>
      <c r="BU16" s="58">
        <v>0</v>
      </c>
      <c r="BV16" s="58">
        <v>0</v>
      </c>
      <c r="BW16" s="58">
        <v>322.22000000000003</v>
      </c>
      <c r="BX16" s="58" t="e">
        <f>$D$16/#REF!*100</f>
        <v>#REF!</v>
      </c>
      <c r="BY16" s="58">
        <v>120.83</v>
      </c>
      <c r="CA16" s="58">
        <v>0</v>
      </c>
      <c r="CB16" s="58">
        <v>0</v>
      </c>
      <c r="CC16" s="58">
        <v>0</v>
      </c>
      <c r="CD16" s="58">
        <v>0</v>
      </c>
      <c r="CE16" s="58">
        <v>0</v>
      </c>
      <c r="CF16" s="58">
        <v>0</v>
      </c>
      <c r="CG16" s="58">
        <v>0</v>
      </c>
      <c r="CH16" s="58">
        <v>0</v>
      </c>
      <c r="CI16" s="58">
        <v>0</v>
      </c>
      <c r="CJ16" s="58">
        <v>11.5</v>
      </c>
      <c r="CK16" s="58">
        <v>0.38</v>
      </c>
    </row>
    <row r="17" spans="1:89" s="2" customFormat="1" ht="15" x14ac:dyDescent="0.25">
      <c r="B17" s="61" t="s">
        <v>93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94</v>
      </c>
      <c r="C18" s="57" t="str">
        <f>"130,0"</f>
        <v>130,0</v>
      </c>
      <c r="D18" s="57">
        <v>63.283999999999985</v>
      </c>
      <c r="E18" s="2">
        <v>0.13</v>
      </c>
      <c r="F18" s="2">
        <v>0</v>
      </c>
      <c r="G18" s="2">
        <v>0</v>
      </c>
      <c r="H18" s="2">
        <v>0</v>
      </c>
      <c r="I18" s="2">
        <v>11.7</v>
      </c>
      <c r="J18" s="2">
        <v>1.04</v>
      </c>
      <c r="K18" s="2">
        <v>2.34</v>
      </c>
      <c r="L18" s="2">
        <v>0</v>
      </c>
      <c r="M18" s="2">
        <v>0</v>
      </c>
      <c r="N18" s="2">
        <v>1.04</v>
      </c>
      <c r="O18" s="2">
        <v>0.65</v>
      </c>
      <c r="P18" s="2">
        <v>33.799999999999997</v>
      </c>
      <c r="Q18" s="2">
        <v>361.4</v>
      </c>
      <c r="R18" s="2">
        <v>20.8</v>
      </c>
      <c r="S18" s="2">
        <v>11.7</v>
      </c>
      <c r="T18" s="2">
        <v>14.3</v>
      </c>
      <c r="U18" s="2">
        <v>2.86</v>
      </c>
      <c r="V18" s="2">
        <v>0</v>
      </c>
      <c r="W18" s="2">
        <v>39</v>
      </c>
      <c r="X18" s="2">
        <v>6.5</v>
      </c>
      <c r="Y18" s="2">
        <v>0.26</v>
      </c>
      <c r="Z18" s="2">
        <v>0.04</v>
      </c>
      <c r="AA18" s="2">
        <v>0.03</v>
      </c>
      <c r="AB18" s="2">
        <v>0.39</v>
      </c>
      <c r="AC18" s="2">
        <v>0.52</v>
      </c>
      <c r="AD18" s="2">
        <v>13</v>
      </c>
      <c r="AE18" s="2">
        <v>0</v>
      </c>
      <c r="AF18" s="2">
        <v>0</v>
      </c>
      <c r="AG18" s="2">
        <v>0</v>
      </c>
      <c r="AH18" s="2">
        <v>24.7</v>
      </c>
      <c r="AI18" s="2">
        <v>23.4</v>
      </c>
      <c r="AJ18" s="2">
        <v>3.9</v>
      </c>
      <c r="AK18" s="2">
        <v>14.3</v>
      </c>
      <c r="AL18" s="2">
        <v>3.9</v>
      </c>
      <c r="AM18" s="2">
        <v>11.7</v>
      </c>
      <c r="AN18" s="2">
        <v>22.1</v>
      </c>
      <c r="AO18" s="2">
        <v>13</v>
      </c>
      <c r="AP18" s="2">
        <v>101.4</v>
      </c>
      <c r="AQ18" s="2">
        <v>9.1</v>
      </c>
      <c r="AR18" s="2">
        <v>18.2</v>
      </c>
      <c r="AS18" s="2">
        <v>54.6</v>
      </c>
      <c r="AT18" s="2">
        <v>0</v>
      </c>
      <c r="AU18" s="2">
        <v>16.899999999999999</v>
      </c>
      <c r="AV18" s="2">
        <v>20.8</v>
      </c>
      <c r="AW18" s="2">
        <v>7.8</v>
      </c>
      <c r="AX18" s="2">
        <v>6.5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112.19</v>
      </c>
      <c r="BY18" s="2">
        <v>6.5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95</v>
      </c>
      <c r="C19" s="60"/>
      <c r="D19" s="60">
        <v>63.28</v>
      </c>
      <c r="E19" s="58">
        <v>0.13</v>
      </c>
      <c r="F19" s="58">
        <v>0</v>
      </c>
      <c r="G19" s="58">
        <v>0</v>
      </c>
      <c r="H19" s="58">
        <v>0</v>
      </c>
      <c r="I19" s="58">
        <v>11.7</v>
      </c>
      <c r="J19" s="58">
        <v>1.04</v>
      </c>
      <c r="K19" s="58">
        <v>2.34</v>
      </c>
      <c r="L19" s="58">
        <v>0</v>
      </c>
      <c r="M19" s="58">
        <v>0</v>
      </c>
      <c r="N19" s="58">
        <v>1.04</v>
      </c>
      <c r="O19" s="58">
        <v>0.65</v>
      </c>
      <c r="P19" s="58">
        <v>33.799999999999997</v>
      </c>
      <c r="Q19" s="58">
        <v>361.4</v>
      </c>
      <c r="R19" s="58">
        <v>20.8</v>
      </c>
      <c r="S19" s="58">
        <v>11.7</v>
      </c>
      <c r="T19" s="58">
        <v>14.3</v>
      </c>
      <c r="U19" s="58">
        <v>2.86</v>
      </c>
      <c r="V19" s="58">
        <v>0</v>
      </c>
      <c r="W19" s="58">
        <v>39</v>
      </c>
      <c r="X19" s="58">
        <v>6.5</v>
      </c>
      <c r="Y19" s="58">
        <v>0.26</v>
      </c>
      <c r="Z19" s="58">
        <v>0.04</v>
      </c>
      <c r="AA19" s="58">
        <v>0.03</v>
      </c>
      <c r="AB19" s="58">
        <v>0.39</v>
      </c>
      <c r="AC19" s="58">
        <v>0.52</v>
      </c>
      <c r="AD19" s="58">
        <v>13</v>
      </c>
      <c r="AE19" s="58">
        <v>0</v>
      </c>
      <c r="AF19" s="58">
        <v>0</v>
      </c>
      <c r="AG19" s="58">
        <v>0</v>
      </c>
      <c r="AH19" s="58">
        <v>24.7</v>
      </c>
      <c r="AI19" s="58">
        <v>23.4</v>
      </c>
      <c r="AJ19" s="58">
        <v>3.9</v>
      </c>
      <c r="AK19" s="58">
        <v>14.3</v>
      </c>
      <c r="AL19" s="58">
        <v>3.9</v>
      </c>
      <c r="AM19" s="58">
        <v>11.7</v>
      </c>
      <c r="AN19" s="58">
        <v>22.1</v>
      </c>
      <c r="AO19" s="58">
        <v>13</v>
      </c>
      <c r="AP19" s="58">
        <v>101.4</v>
      </c>
      <c r="AQ19" s="58">
        <v>9.1</v>
      </c>
      <c r="AR19" s="58">
        <v>18.2</v>
      </c>
      <c r="AS19" s="58">
        <v>54.6</v>
      </c>
      <c r="AT19" s="58">
        <v>0</v>
      </c>
      <c r="AU19" s="58">
        <v>16.899999999999999</v>
      </c>
      <c r="AV19" s="58">
        <v>20.8</v>
      </c>
      <c r="AW19" s="58">
        <v>7.8</v>
      </c>
      <c r="AX19" s="58">
        <v>6.5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112.19</v>
      </c>
      <c r="BX19" s="58" t="e">
        <f>$D$19/#REF!*100</f>
        <v>#REF!</v>
      </c>
      <c r="BY19" s="58">
        <v>6.5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96</v>
      </c>
      <c r="C20" s="57"/>
      <c r="D20" s="57"/>
    </row>
    <row r="21" spans="1:89" s="2" customFormat="1" ht="15" x14ac:dyDescent="0.25">
      <c r="A21" s="2" t="str">
        <f>"32/1"</f>
        <v>32/1</v>
      </c>
      <c r="B21" s="56" t="s">
        <v>142</v>
      </c>
      <c r="C21" s="57" t="str">
        <f>"50,0"</f>
        <v>50,0</v>
      </c>
      <c r="D21" s="57">
        <v>33.918097920000001</v>
      </c>
      <c r="E21" s="2">
        <v>0.22</v>
      </c>
      <c r="F21" s="2">
        <v>1.1399999999999999</v>
      </c>
      <c r="G21" s="2">
        <v>0</v>
      </c>
      <c r="H21" s="2">
        <v>0</v>
      </c>
      <c r="I21" s="2">
        <v>3.37</v>
      </c>
      <c r="J21" s="2">
        <v>0.04</v>
      </c>
      <c r="K21" s="2">
        <v>1.0900000000000001</v>
      </c>
      <c r="L21" s="2">
        <v>0</v>
      </c>
      <c r="M21" s="2">
        <v>0</v>
      </c>
      <c r="N21" s="2">
        <v>0.05</v>
      </c>
      <c r="O21" s="2">
        <v>0.73</v>
      </c>
      <c r="P21" s="2">
        <v>111</v>
      </c>
      <c r="Q21" s="2">
        <v>111.68</v>
      </c>
      <c r="R21" s="2">
        <v>17.04</v>
      </c>
      <c r="S21" s="2">
        <v>9.65</v>
      </c>
      <c r="T21" s="2">
        <v>18.97</v>
      </c>
      <c r="U21" s="2">
        <v>0.62</v>
      </c>
      <c r="V21" s="2">
        <v>0</v>
      </c>
      <c r="W21" s="2">
        <v>4.12</v>
      </c>
      <c r="X21" s="2">
        <v>0.99</v>
      </c>
      <c r="Y21" s="2">
        <v>0.82</v>
      </c>
      <c r="Z21" s="2">
        <v>0.01</v>
      </c>
      <c r="AA21" s="2">
        <v>0.02</v>
      </c>
      <c r="AB21" s="2">
        <v>7.0000000000000007E-2</v>
      </c>
      <c r="AC21" s="2">
        <v>0.2</v>
      </c>
      <c r="AD21" s="2">
        <v>0.97</v>
      </c>
      <c r="AE21" s="2">
        <v>0</v>
      </c>
      <c r="AF21" s="2">
        <v>0</v>
      </c>
      <c r="AG21" s="2">
        <v>0</v>
      </c>
      <c r="AH21" s="2">
        <v>32.15</v>
      </c>
      <c r="AI21" s="2">
        <v>43.13</v>
      </c>
      <c r="AJ21" s="2">
        <v>9.5</v>
      </c>
      <c r="AK21" s="2">
        <v>25.21</v>
      </c>
      <c r="AL21" s="2">
        <v>6.72</v>
      </c>
      <c r="AM21" s="2">
        <v>21.44</v>
      </c>
      <c r="AN21" s="2">
        <v>19.03</v>
      </c>
      <c r="AO21" s="2">
        <v>34.049999999999997</v>
      </c>
      <c r="AP21" s="2">
        <v>151.97999999999999</v>
      </c>
      <c r="AQ21" s="2">
        <v>7.05</v>
      </c>
      <c r="AR21" s="2">
        <v>17.91</v>
      </c>
      <c r="AS21" s="2">
        <v>128.58000000000001</v>
      </c>
      <c r="AT21" s="2">
        <v>0</v>
      </c>
      <c r="AU21" s="2">
        <v>22.46</v>
      </c>
      <c r="AV21" s="2">
        <v>29.93</v>
      </c>
      <c r="AW21" s="2">
        <v>23.74</v>
      </c>
      <c r="AX21" s="2">
        <v>7.08</v>
      </c>
      <c r="AY21" s="2">
        <v>0.05</v>
      </c>
      <c r="AZ21" s="2">
        <v>0.02</v>
      </c>
      <c r="BA21" s="2">
        <v>0.01</v>
      </c>
      <c r="BB21" s="2">
        <v>0.03</v>
      </c>
      <c r="BC21" s="2">
        <v>0.03</v>
      </c>
      <c r="BD21" s="2">
        <v>0.14000000000000001</v>
      </c>
      <c r="BE21" s="2">
        <v>0</v>
      </c>
      <c r="BF21" s="2">
        <v>0.11</v>
      </c>
      <c r="BG21" s="2">
        <v>0</v>
      </c>
      <c r="BH21" s="2">
        <v>7.0000000000000007E-2</v>
      </c>
      <c r="BI21" s="2">
        <v>0.01</v>
      </c>
      <c r="BJ21" s="2">
        <v>0.01</v>
      </c>
      <c r="BK21" s="2">
        <v>0</v>
      </c>
      <c r="BL21" s="2">
        <v>0.03</v>
      </c>
      <c r="BM21" s="2">
        <v>0.03</v>
      </c>
      <c r="BN21" s="2">
        <v>0.41</v>
      </c>
      <c r="BO21" s="2">
        <v>0.01</v>
      </c>
      <c r="BP21" s="2">
        <v>0</v>
      </c>
      <c r="BQ21" s="2">
        <v>1.01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42.53</v>
      </c>
      <c r="BY21" s="2">
        <v>0.69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0.25</v>
      </c>
    </row>
    <row r="22" spans="1:89" s="2" customFormat="1" ht="15" x14ac:dyDescent="0.25">
      <c r="A22" s="2" t="str">
        <f>"12/2"</f>
        <v>12/2</v>
      </c>
      <c r="B22" s="56" t="s">
        <v>97</v>
      </c>
      <c r="C22" s="57" t="str">
        <f>"180,0"</f>
        <v>180,0</v>
      </c>
      <c r="D22" s="57">
        <v>92.334089880000008</v>
      </c>
      <c r="E22" s="2">
        <v>1.08</v>
      </c>
      <c r="F22" s="2">
        <v>0.04</v>
      </c>
      <c r="G22" s="2">
        <v>0</v>
      </c>
      <c r="H22" s="2">
        <v>0</v>
      </c>
      <c r="I22" s="2">
        <v>2</v>
      </c>
      <c r="J22" s="2">
        <v>12.25</v>
      </c>
      <c r="K22" s="2">
        <v>1.35</v>
      </c>
      <c r="L22" s="2">
        <v>0</v>
      </c>
      <c r="M22" s="2">
        <v>0</v>
      </c>
      <c r="N22" s="2">
        <v>0.14000000000000001</v>
      </c>
      <c r="O22" s="2">
        <v>1.1599999999999999</v>
      </c>
      <c r="P22" s="2">
        <v>150.9</v>
      </c>
      <c r="Q22" s="2">
        <v>306.32</v>
      </c>
      <c r="R22" s="2">
        <v>15.71</v>
      </c>
      <c r="S22" s="2">
        <v>16.79</v>
      </c>
      <c r="T22" s="2">
        <v>51.92</v>
      </c>
      <c r="U22" s="2">
        <v>0.78</v>
      </c>
      <c r="V22" s="2">
        <v>21.6</v>
      </c>
      <c r="W22" s="2">
        <v>1182.47</v>
      </c>
      <c r="X22" s="2">
        <v>240.43</v>
      </c>
      <c r="Y22" s="2">
        <v>0.28999999999999998</v>
      </c>
      <c r="Z22" s="2">
        <v>7.0000000000000007E-2</v>
      </c>
      <c r="AA22" s="2">
        <v>0.06</v>
      </c>
      <c r="AB22" s="2">
        <v>0.7</v>
      </c>
      <c r="AC22" s="2">
        <v>1.45</v>
      </c>
      <c r="AD22" s="2">
        <v>4.0999999999999996</v>
      </c>
      <c r="AE22" s="2">
        <v>0</v>
      </c>
      <c r="AF22" s="2">
        <v>0.74</v>
      </c>
      <c r="AG22" s="2">
        <v>0.72</v>
      </c>
      <c r="AH22" s="2">
        <v>160.16</v>
      </c>
      <c r="AI22" s="2">
        <v>104.3</v>
      </c>
      <c r="AJ22" s="2">
        <v>43.09</v>
      </c>
      <c r="AK22" s="2">
        <v>83.72</v>
      </c>
      <c r="AL22" s="2">
        <v>30.76</v>
      </c>
      <c r="AM22" s="2">
        <v>103.01</v>
      </c>
      <c r="AN22" s="2">
        <v>100.48</v>
      </c>
      <c r="AO22" s="2">
        <v>155.07</v>
      </c>
      <c r="AP22" s="2">
        <v>145.53</v>
      </c>
      <c r="AQ22" s="2">
        <v>45.12</v>
      </c>
      <c r="AR22" s="2">
        <v>75.930000000000007</v>
      </c>
      <c r="AS22" s="2">
        <v>496.15</v>
      </c>
      <c r="AT22" s="2">
        <v>0.79</v>
      </c>
      <c r="AU22" s="2">
        <v>125.16</v>
      </c>
      <c r="AV22" s="2">
        <v>112.84</v>
      </c>
      <c r="AW22" s="2">
        <v>64.8</v>
      </c>
      <c r="AX22" s="2">
        <v>41.36</v>
      </c>
      <c r="AY22" s="2">
        <v>7.0000000000000007E-2</v>
      </c>
      <c r="AZ22" s="2">
        <v>0.04</v>
      </c>
      <c r="BA22" s="2">
        <v>0.02</v>
      </c>
      <c r="BB22" s="2">
        <v>0.05</v>
      </c>
      <c r="BC22" s="2">
        <v>0.05</v>
      </c>
      <c r="BD22" s="2">
        <v>0.21</v>
      </c>
      <c r="BE22" s="2">
        <v>0.02</v>
      </c>
      <c r="BF22" s="2">
        <v>0.44</v>
      </c>
      <c r="BG22" s="2">
        <v>0.02</v>
      </c>
      <c r="BH22" s="2">
        <v>0.13</v>
      </c>
      <c r="BI22" s="2">
        <v>0.01</v>
      </c>
      <c r="BJ22" s="2">
        <v>0.06</v>
      </c>
      <c r="BK22" s="2">
        <v>0</v>
      </c>
      <c r="BL22" s="2">
        <v>0.04</v>
      </c>
      <c r="BM22" s="2">
        <v>0.05</v>
      </c>
      <c r="BN22" s="2">
        <v>0.4</v>
      </c>
      <c r="BO22" s="2">
        <v>0</v>
      </c>
      <c r="BP22" s="2">
        <v>0</v>
      </c>
      <c r="BQ22" s="2">
        <v>0.13</v>
      </c>
      <c r="BR22" s="2">
        <v>0.01</v>
      </c>
      <c r="BS22" s="2">
        <v>0.01</v>
      </c>
      <c r="BT22" s="2">
        <v>0</v>
      </c>
      <c r="BU22" s="2">
        <v>0</v>
      </c>
      <c r="BV22" s="2">
        <v>0</v>
      </c>
      <c r="BW22" s="2">
        <v>183.04</v>
      </c>
      <c r="BY22" s="2">
        <v>218.68</v>
      </c>
      <c r="CA22" s="2">
        <v>1.44</v>
      </c>
      <c r="CB22" s="2">
        <v>1.23</v>
      </c>
      <c r="CC22" s="2">
        <v>1.33</v>
      </c>
      <c r="CD22" s="2">
        <v>180</v>
      </c>
      <c r="CE22" s="2">
        <v>63</v>
      </c>
      <c r="CF22" s="2">
        <v>121.5</v>
      </c>
      <c r="CG22" s="2">
        <v>1.55</v>
      </c>
      <c r="CH22" s="2">
        <v>0.94</v>
      </c>
      <c r="CI22" s="2">
        <v>1.34</v>
      </c>
      <c r="CJ22" s="2">
        <v>0</v>
      </c>
      <c r="CK22" s="2">
        <v>0.36</v>
      </c>
    </row>
    <row r="23" spans="1:89" s="2" customFormat="1" ht="15" x14ac:dyDescent="0.25">
      <c r="A23" s="2" t="str">
        <f>"3/3"</f>
        <v>3/3</v>
      </c>
      <c r="B23" s="56" t="s">
        <v>98</v>
      </c>
      <c r="C23" s="57" t="str">
        <f>"150,0"</f>
        <v>150,0</v>
      </c>
      <c r="D23" s="57">
        <v>132.58571249999997</v>
      </c>
      <c r="E23" s="2">
        <v>2.2799999999999998</v>
      </c>
      <c r="F23" s="2">
        <v>0.08</v>
      </c>
      <c r="G23" s="2">
        <v>0</v>
      </c>
      <c r="H23" s="2">
        <v>0</v>
      </c>
      <c r="I23" s="2">
        <v>2.15</v>
      </c>
      <c r="J23" s="2">
        <v>18.23</v>
      </c>
      <c r="K23" s="2">
        <v>1.7</v>
      </c>
      <c r="L23" s="2">
        <v>0</v>
      </c>
      <c r="M23" s="2">
        <v>0</v>
      </c>
      <c r="N23" s="2">
        <v>0.28999999999999998</v>
      </c>
      <c r="O23" s="2">
        <v>1.89</v>
      </c>
      <c r="P23" s="2">
        <v>77.84</v>
      </c>
      <c r="Q23" s="2">
        <v>636.26</v>
      </c>
      <c r="R23" s="2">
        <v>33.96</v>
      </c>
      <c r="S23" s="2">
        <v>30.35</v>
      </c>
      <c r="T23" s="2">
        <v>86.82</v>
      </c>
      <c r="U23" s="2">
        <v>1.1200000000000001</v>
      </c>
      <c r="V23" s="2">
        <v>18.75</v>
      </c>
      <c r="W23" s="2">
        <v>34.11</v>
      </c>
      <c r="X23" s="2">
        <v>25.05</v>
      </c>
      <c r="Y23" s="2">
        <v>0.17</v>
      </c>
      <c r="Z23" s="2">
        <v>0.12</v>
      </c>
      <c r="AA23" s="2">
        <v>0.1</v>
      </c>
      <c r="AB23" s="2">
        <v>1.33</v>
      </c>
      <c r="AC23" s="2">
        <v>2.59</v>
      </c>
      <c r="AD23" s="2">
        <v>5.45</v>
      </c>
      <c r="AE23" s="2">
        <v>0</v>
      </c>
      <c r="AF23" s="2">
        <v>30.53</v>
      </c>
      <c r="AG23" s="2">
        <v>30.14</v>
      </c>
      <c r="AH23" s="2">
        <v>116</v>
      </c>
      <c r="AI23" s="2">
        <v>118.1</v>
      </c>
      <c r="AJ23" s="2">
        <v>26.61</v>
      </c>
      <c r="AK23" s="2">
        <v>76.13</v>
      </c>
      <c r="AL23" s="2">
        <v>34.840000000000003</v>
      </c>
      <c r="AM23" s="2">
        <v>80.09</v>
      </c>
      <c r="AN23" s="2">
        <v>75.67</v>
      </c>
      <c r="AO23" s="2">
        <v>206.13</v>
      </c>
      <c r="AP23" s="2">
        <v>91.81</v>
      </c>
      <c r="AQ23" s="2">
        <v>19.2</v>
      </c>
      <c r="AR23" s="2">
        <v>53.44</v>
      </c>
      <c r="AS23" s="2">
        <v>287.20999999999998</v>
      </c>
      <c r="AT23" s="2">
        <v>0</v>
      </c>
      <c r="AU23" s="2">
        <v>40.19</v>
      </c>
      <c r="AV23" s="2">
        <v>36.549999999999997</v>
      </c>
      <c r="AW23" s="2">
        <v>72.75</v>
      </c>
      <c r="AX23" s="2">
        <v>21.66</v>
      </c>
      <c r="AY23" s="2">
        <v>0.1</v>
      </c>
      <c r="AZ23" s="2">
        <v>0.04</v>
      </c>
      <c r="BA23" s="2">
        <v>0.02</v>
      </c>
      <c r="BB23" s="2">
        <v>0.05</v>
      </c>
      <c r="BC23" s="2">
        <v>0.06</v>
      </c>
      <c r="BD23" s="2">
        <v>0.28999999999999998</v>
      </c>
      <c r="BE23" s="2">
        <v>0</v>
      </c>
      <c r="BF23" s="2">
        <v>0.88</v>
      </c>
      <c r="BG23" s="2">
        <v>0</v>
      </c>
      <c r="BH23" s="2">
        <v>0.26</v>
      </c>
      <c r="BI23" s="2">
        <v>0</v>
      </c>
      <c r="BJ23" s="2">
        <v>0</v>
      </c>
      <c r="BK23" s="2">
        <v>0</v>
      </c>
      <c r="BL23" s="2">
        <v>0.05</v>
      </c>
      <c r="BM23" s="2">
        <v>0.09</v>
      </c>
      <c r="BN23" s="2">
        <v>0.85</v>
      </c>
      <c r="BO23" s="2">
        <v>0</v>
      </c>
      <c r="BP23" s="2">
        <v>0</v>
      </c>
      <c r="BQ23" s="2">
        <v>0.14000000000000001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123.62</v>
      </c>
      <c r="BY23" s="2">
        <v>24.43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0.23</v>
      </c>
    </row>
    <row r="24" spans="1:89" s="2" customFormat="1" ht="15" x14ac:dyDescent="0.25">
      <c r="A24" s="2" t="str">
        <f>"1/9"</f>
        <v>1/9</v>
      </c>
      <c r="B24" s="56" t="s">
        <v>143</v>
      </c>
      <c r="C24" s="57" t="str">
        <f>"70,0"</f>
        <v>70,0</v>
      </c>
      <c r="D24" s="57">
        <v>184.19729999999998</v>
      </c>
      <c r="E24" s="2">
        <v>4.25</v>
      </c>
      <c r="F24" s="2">
        <v>0</v>
      </c>
      <c r="G24" s="2">
        <v>0</v>
      </c>
      <c r="H24" s="2">
        <v>0</v>
      </c>
      <c r="I24" s="2">
        <v>0.17</v>
      </c>
      <c r="J24" s="2">
        <v>0</v>
      </c>
      <c r="K24" s="2">
        <v>0.06</v>
      </c>
      <c r="L24" s="2">
        <v>0</v>
      </c>
      <c r="M24" s="2">
        <v>0</v>
      </c>
      <c r="N24" s="2">
        <v>0</v>
      </c>
      <c r="O24" s="2">
        <v>1.1399999999999999</v>
      </c>
      <c r="P24" s="2">
        <v>365.79</v>
      </c>
      <c r="Q24" s="2">
        <v>105.11</v>
      </c>
      <c r="R24" s="2">
        <v>13.92</v>
      </c>
      <c r="S24" s="2">
        <v>13.32</v>
      </c>
      <c r="T24" s="2">
        <v>112.61</v>
      </c>
      <c r="U24" s="2">
        <v>1.26</v>
      </c>
      <c r="V24" s="2">
        <v>33.81</v>
      </c>
      <c r="W24" s="2">
        <v>9.66</v>
      </c>
      <c r="X24" s="2">
        <v>69.55</v>
      </c>
      <c r="Y24" s="2">
        <v>0.49</v>
      </c>
      <c r="Z24" s="2">
        <v>0.04</v>
      </c>
      <c r="AA24" s="2">
        <v>0.09</v>
      </c>
      <c r="AB24" s="2">
        <v>5.95</v>
      </c>
      <c r="AC24" s="2">
        <v>12.09</v>
      </c>
      <c r="AD24" s="2">
        <v>0.57999999999999996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62.28</v>
      </c>
      <c r="BY24" s="2">
        <v>35.42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0.35</v>
      </c>
    </row>
    <row r="25" spans="1:89" s="2" customFormat="1" ht="15" x14ac:dyDescent="0.25">
      <c r="A25" s="2" t="str">
        <f>"6/10"</f>
        <v>6/10</v>
      </c>
      <c r="B25" s="56" t="s">
        <v>144</v>
      </c>
      <c r="C25" s="57" t="str">
        <f>"200,0"</f>
        <v>200,0</v>
      </c>
      <c r="D25" s="57">
        <v>74.990570000000005</v>
      </c>
      <c r="E25" s="2">
        <v>0.02</v>
      </c>
      <c r="F25" s="2">
        <v>0</v>
      </c>
      <c r="G25" s="2">
        <v>0</v>
      </c>
      <c r="H25" s="2">
        <v>0</v>
      </c>
      <c r="I25" s="2">
        <v>16.84</v>
      </c>
      <c r="J25" s="2">
        <v>0.43</v>
      </c>
      <c r="K25" s="2">
        <v>2.57</v>
      </c>
      <c r="L25" s="2">
        <v>0</v>
      </c>
      <c r="M25" s="2">
        <v>0</v>
      </c>
      <c r="N25" s="2">
        <v>0.23</v>
      </c>
      <c r="O25" s="2">
        <v>0.61</v>
      </c>
      <c r="P25" s="2">
        <v>2.62</v>
      </c>
      <c r="Q25" s="2">
        <v>255.27</v>
      </c>
      <c r="R25" s="2">
        <v>23.57</v>
      </c>
      <c r="S25" s="2">
        <v>14.96</v>
      </c>
      <c r="T25" s="2">
        <v>20.37</v>
      </c>
      <c r="U25" s="2">
        <v>0.49</v>
      </c>
      <c r="V25" s="2">
        <v>0</v>
      </c>
      <c r="W25" s="2">
        <v>472.5</v>
      </c>
      <c r="X25" s="2">
        <v>87.45</v>
      </c>
      <c r="Y25" s="2">
        <v>0.83</v>
      </c>
      <c r="Z25" s="2">
        <v>0.01</v>
      </c>
      <c r="AA25" s="2">
        <v>0.03</v>
      </c>
      <c r="AB25" s="2">
        <v>0.38</v>
      </c>
      <c r="AC25" s="2">
        <v>0.59</v>
      </c>
      <c r="AD25" s="2">
        <v>20.239999999999998</v>
      </c>
      <c r="AE25" s="2">
        <v>0</v>
      </c>
      <c r="AF25" s="2">
        <v>0</v>
      </c>
      <c r="AG25" s="2">
        <v>0</v>
      </c>
      <c r="AH25" s="2">
        <v>0.01</v>
      </c>
      <c r="AI25" s="2">
        <v>0.01</v>
      </c>
      <c r="AJ25" s="2">
        <v>0</v>
      </c>
      <c r="AK25" s="2">
        <v>0.01</v>
      </c>
      <c r="AL25" s="2">
        <v>0</v>
      </c>
      <c r="AM25" s="2">
        <v>0.01</v>
      </c>
      <c r="AN25" s="2">
        <v>0.01</v>
      </c>
      <c r="AO25" s="2">
        <v>0.01</v>
      </c>
      <c r="AP25" s="2">
        <v>0.04</v>
      </c>
      <c r="AQ25" s="2">
        <v>0</v>
      </c>
      <c r="AR25" s="2">
        <v>0.01</v>
      </c>
      <c r="AS25" s="2">
        <v>0.02</v>
      </c>
      <c r="AT25" s="2">
        <v>0</v>
      </c>
      <c r="AU25" s="2">
        <v>0.01</v>
      </c>
      <c r="AV25" s="2">
        <v>0.01</v>
      </c>
      <c r="AW25" s="2">
        <v>0</v>
      </c>
      <c r="AX25" s="2">
        <v>0</v>
      </c>
      <c r="AY25" s="2">
        <v>0.01</v>
      </c>
      <c r="AZ25" s="2">
        <v>0.01</v>
      </c>
      <c r="BA25" s="2">
        <v>0.01</v>
      </c>
      <c r="BB25" s="2">
        <v>0.01</v>
      </c>
      <c r="BC25" s="2">
        <v>0.01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0.01</v>
      </c>
      <c r="BJ25" s="2">
        <v>0</v>
      </c>
      <c r="BK25" s="2">
        <v>0</v>
      </c>
      <c r="BL25" s="2">
        <v>0</v>
      </c>
      <c r="BM25" s="2">
        <v>0.01</v>
      </c>
      <c r="BN25" s="2">
        <v>0.01</v>
      </c>
      <c r="BO25" s="2">
        <v>0</v>
      </c>
      <c r="BP25" s="2">
        <v>0</v>
      </c>
      <c r="BQ25" s="2">
        <v>0</v>
      </c>
      <c r="BR25" s="2">
        <v>0</v>
      </c>
      <c r="BS25" s="2">
        <v>0.01</v>
      </c>
      <c r="BT25" s="2">
        <v>0</v>
      </c>
      <c r="BU25" s="2">
        <v>0</v>
      </c>
      <c r="BV25" s="2">
        <v>0</v>
      </c>
      <c r="BW25" s="2">
        <v>213.01</v>
      </c>
      <c r="BY25" s="2">
        <v>78.75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10</v>
      </c>
      <c r="CK25" s="2">
        <v>0</v>
      </c>
    </row>
    <row r="26" spans="1:89" s="2" customFormat="1" ht="15" x14ac:dyDescent="0.25">
      <c r="A26" s="2" t="str">
        <f>"-"</f>
        <v>-</v>
      </c>
      <c r="B26" s="56" t="s">
        <v>99</v>
      </c>
      <c r="C26" s="57" t="str">
        <f>"30,0"</f>
        <v>30,0</v>
      </c>
      <c r="D26" s="57">
        <v>67.170299999999997</v>
      </c>
      <c r="E26" s="2">
        <v>0</v>
      </c>
      <c r="F26" s="2">
        <v>0</v>
      </c>
      <c r="G26" s="2">
        <v>0</v>
      </c>
      <c r="H26" s="2">
        <v>0</v>
      </c>
      <c r="I26" s="2">
        <v>0.33</v>
      </c>
      <c r="J26" s="2">
        <v>13.68</v>
      </c>
      <c r="K26" s="2">
        <v>0.06</v>
      </c>
      <c r="L26" s="2">
        <v>0</v>
      </c>
      <c r="M26" s="2">
        <v>0</v>
      </c>
      <c r="N26" s="2">
        <v>0</v>
      </c>
      <c r="O26" s="2">
        <v>0.54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152.69</v>
      </c>
      <c r="AI26" s="2">
        <v>50.63</v>
      </c>
      <c r="AJ26" s="2">
        <v>30.02</v>
      </c>
      <c r="AK26" s="2">
        <v>60.03</v>
      </c>
      <c r="AL26" s="2">
        <v>22.71</v>
      </c>
      <c r="AM26" s="2">
        <v>108.58</v>
      </c>
      <c r="AN26" s="2">
        <v>67.34</v>
      </c>
      <c r="AO26" s="2">
        <v>93.96</v>
      </c>
      <c r="AP26" s="2">
        <v>77.52</v>
      </c>
      <c r="AQ26" s="2">
        <v>40.72</v>
      </c>
      <c r="AR26" s="2">
        <v>72.040000000000006</v>
      </c>
      <c r="AS26" s="2">
        <v>602.39</v>
      </c>
      <c r="AT26" s="2">
        <v>0</v>
      </c>
      <c r="AU26" s="2">
        <v>196.27</v>
      </c>
      <c r="AV26" s="2">
        <v>85.35</v>
      </c>
      <c r="AW26" s="2">
        <v>56.64</v>
      </c>
      <c r="AX26" s="2">
        <v>44.89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0.02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0.02</v>
      </c>
      <c r="BO26" s="2">
        <v>0</v>
      </c>
      <c r="BP26" s="2">
        <v>0</v>
      </c>
      <c r="BQ26" s="2">
        <v>0.08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11.73</v>
      </c>
      <c r="BY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2" customFormat="1" ht="15" x14ac:dyDescent="0.25">
      <c r="A27" s="2" t="str">
        <f>"-"</f>
        <v>-</v>
      </c>
      <c r="B27" s="56" t="s">
        <v>100</v>
      </c>
      <c r="C27" s="57" t="str">
        <f>"15,0"</f>
        <v>15,0</v>
      </c>
      <c r="D27" s="57">
        <v>29.006999999999998</v>
      </c>
      <c r="E27" s="2">
        <v>0.03</v>
      </c>
      <c r="F27" s="2">
        <v>0</v>
      </c>
      <c r="G27" s="2">
        <v>0</v>
      </c>
      <c r="H27" s="2">
        <v>0</v>
      </c>
      <c r="I27" s="2">
        <v>0.18</v>
      </c>
      <c r="J27" s="2">
        <v>4.83</v>
      </c>
      <c r="K27" s="2">
        <v>1.25</v>
      </c>
      <c r="L27" s="2">
        <v>0</v>
      </c>
      <c r="M27" s="2">
        <v>0</v>
      </c>
      <c r="N27" s="2">
        <v>0.15</v>
      </c>
      <c r="O27" s="2">
        <v>0.38</v>
      </c>
      <c r="P27" s="2">
        <v>91.5</v>
      </c>
      <c r="Q27" s="2">
        <v>36.75</v>
      </c>
      <c r="R27" s="2">
        <v>5.25</v>
      </c>
      <c r="S27" s="2">
        <v>7.05</v>
      </c>
      <c r="T27" s="2">
        <v>23.7</v>
      </c>
      <c r="U27" s="2">
        <v>0.59</v>
      </c>
      <c r="V27" s="2">
        <v>0</v>
      </c>
      <c r="W27" s="2">
        <v>0.75</v>
      </c>
      <c r="X27" s="2">
        <v>0.15</v>
      </c>
      <c r="Y27" s="2">
        <v>0.21</v>
      </c>
      <c r="Z27" s="2">
        <v>0.03</v>
      </c>
      <c r="AA27" s="2">
        <v>0.01</v>
      </c>
      <c r="AB27" s="2">
        <v>0.11</v>
      </c>
      <c r="AC27" s="2">
        <v>0.3</v>
      </c>
      <c r="AD27" s="2">
        <v>0</v>
      </c>
      <c r="AE27" s="2">
        <v>0</v>
      </c>
      <c r="AF27" s="2">
        <v>0</v>
      </c>
      <c r="AG27" s="2">
        <v>0</v>
      </c>
      <c r="AH27" s="2">
        <v>64.05</v>
      </c>
      <c r="AI27" s="2">
        <v>33.450000000000003</v>
      </c>
      <c r="AJ27" s="2">
        <v>13.95</v>
      </c>
      <c r="AK27" s="2">
        <v>29.7</v>
      </c>
      <c r="AL27" s="2">
        <v>12</v>
      </c>
      <c r="AM27" s="2">
        <v>55.65</v>
      </c>
      <c r="AN27" s="2">
        <v>44.55</v>
      </c>
      <c r="AO27" s="2">
        <v>43.65</v>
      </c>
      <c r="AP27" s="2">
        <v>69.599999999999994</v>
      </c>
      <c r="AQ27" s="2">
        <v>18.600000000000001</v>
      </c>
      <c r="AR27" s="2">
        <v>46.5</v>
      </c>
      <c r="AS27" s="2">
        <v>229.35</v>
      </c>
      <c r="AT27" s="2">
        <v>0</v>
      </c>
      <c r="AU27" s="2">
        <v>78.900000000000006</v>
      </c>
      <c r="AV27" s="2">
        <v>43.65</v>
      </c>
      <c r="AW27" s="2">
        <v>27</v>
      </c>
      <c r="AX27" s="2">
        <v>19.5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0.02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0.02</v>
      </c>
      <c r="BO27" s="2">
        <v>0</v>
      </c>
      <c r="BP27" s="2">
        <v>0</v>
      </c>
      <c r="BQ27" s="2">
        <v>7.0000000000000007E-2</v>
      </c>
      <c r="BR27" s="2">
        <v>0.01</v>
      </c>
      <c r="BS27" s="2">
        <v>0</v>
      </c>
      <c r="BT27" s="2">
        <v>0</v>
      </c>
      <c r="BU27" s="2">
        <v>0</v>
      </c>
      <c r="BV27" s="2">
        <v>0</v>
      </c>
      <c r="BW27" s="2">
        <v>7.05</v>
      </c>
      <c r="BY27" s="2">
        <v>0.13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</row>
    <row r="28" spans="1:89" s="58" customFormat="1" ht="14.25" x14ac:dyDescent="0.2">
      <c r="B28" s="59" t="s">
        <v>101</v>
      </c>
      <c r="C28" s="60"/>
      <c r="D28" s="60">
        <v>614.20000000000005</v>
      </c>
      <c r="E28" s="58">
        <v>7.87</v>
      </c>
      <c r="F28" s="58">
        <v>1.26</v>
      </c>
      <c r="G28" s="58">
        <v>0</v>
      </c>
      <c r="H28" s="58">
        <v>0</v>
      </c>
      <c r="I28" s="58">
        <v>25.04</v>
      </c>
      <c r="J28" s="58">
        <v>49.45</v>
      </c>
      <c r="K28" s="58">
        <v>8.07</v>
      </c>
      <c r="L28" s="58">
        <v>0</v>
      </c>
      <c r="M28" s="58">
        <v>0</v>
      </c>
      <c r="N28" s="58">
        <v>0.85</v>
      </c>
      <c r="O28" s="58">
        <v>6.45</v>
      </c>
      <c r="P28" s="58">
        <v>799.65</v>
      </c>
      <c r="Q28" s="58">
        <v>1451.39</v>
      </c>
      <c r="R28" s="58">
        <v>109.44</v>
      </c>
      <c r="S28" s="58">
        <v>92.12</v>
      </c>
      <c r="T28" s="58">
        <v>314.39</v>
      </c>
      <c r="U28" s="58">
        <v>4.8600000000000003</v>
      </c>
      <c r="V28" s="58">
        <v>74.16</v>
      </c>
      <c r="W28" s="58">
        <v>1703.61</v>
      </c>
      <c r="X28" s="58">
        <v>423.62</v>
      </c>
      <c r="Y28" s="58">
        <v>2.8</v>
      </c>
      <c r="Z28" s="58">
        <v>0.27</v>
      </c>
      <c r="AA28" s="58">
        <v>0.31</v>
      </c>
      <c r="AB28" s="58">
        <v>8.5500000000000007</v>
      </c>
      <c r="AC28" s="58">
        <v>17.2</v>
      </c>
      <c r="AD28" s="58">
        <v>31.35</v>
      </c>
      <c r="AE28" s="58">
        <v>0</v>
      </c>
      <c r="AF28" s="58">
        <v>31.27</v>
      </c>
      <c r="AG28" s="58">
        <v>30.86</v>
      </c>
      <c r="AH28" s="58">
        <v>525.04999999999995</v>
      </c>
      <c r="AI28" s="58">
        <v>349.62</v>
      </c>
      <c r="AJ28" s="58">
        <v>123.17</v>
      </c>
      <c r="AK28" s="58">
        <v>274.8</v>
      </c>
      <c r="AL28" s="58">
        <v>107.04</v>
      </c>
      <c r="AM28" s="58">
        <v>368.77</v>
      </c>
      <c r="AN28" s="58">
        <v>307.08</v>
      </c>
      <c r="AO28" s="58">
        <v>532.87</v>
      </c>
      <c r="AP28" s="58">
        <v>536.48</v>
      </c>
      <c r="AQ28" s="58">
        <v>130.69</v>
      </c>
      <c r="AR28" s="58">
        <v>265.82</v>
      </c>
      <c r="AS28" s="58">
        <v>1743.7</v>
      </c>
      <c r="AT28" s="58">
        <v>0.79</v>
      </c>
      <c r="AU28" s="58">
        <v>462.99</v>
      </c>
      <c r="AV28" s="58">
        <v>308.33</v>
      </c>
      <c r="AW28" s="58">
        <v>244.92</v>
      </c>
      <c r="AX28" s="58">
        <v>134.49</v>
      </c>
      <c r="AY28" s="58">
        <v>0.23</v>
      </c>
      <c r="AZ28" s="58">
        <v>0.12</v>
      </c>
      <c r="BA28" s="58">
        <v>0.06</v>
      </c>
      <c r="BB28" s="58">
        <v>0.14000000000000001</v>
      </c>
      <c r="BC28" s="58">
        <v>0.15</v>
      </c>
      <c r="BD28" s="58">
        <v>0.63</v>
      </c>
      <c r="BE28" s="58">
        <v>0.03</v>
      </c>
      <c r="BF28" s="58">
        <v>1.47</v>
      </c>
      <c r="BG28" s="58">
        <v>0.02</v>
      </c>
      <c r="BH28" s="58">
        <v>0.46</v>
      </c>
      <c r="BI28" s="58">
        <v>0.04</v>
      </c>
      <c r="BJ28" s="58">
        <v>7.0000000000000007E-2</v>
      </c>
      <c r="BK28" s="58">
        <v>0</v>
      </c>
      <c r="BL28" s="58">
        <v>0.12</v>
      </c>
      <c r="BM28" s="58">
        <v>0.18</v>
      </c>
      <c r="BN28" s="58">
        <v>1.7</v>
      </c>
      <c r="BO28" s="58">
        <v>0.01</v>
      </c>
      <c r="BP28" s="58">
        <v>0</v>
      </c>
      <c r="BQ28" s="58">
        <v>1.44</v>
      </c>
      <c r="BR28" s="58">
        <v>0.02</v>
      </c>
      <c r="BS28" s="58">
        <v>0.02</v>
      </c>
      <c r="BT28" s="58">
        <v>0</v>
      </c>
      <c r="BU28" s="58">
        <v>0</v>
      </c>
      <c r="BV28" s="58">
        <v>0</v>
      </c>
      <c r="BW28" s="58">
        <v>643.26</v>
      </c>
      <c r="BX28" s="58" t="e">
        <f>$D$28/#REF!*100</f>
        <v>#REF!</v>
      </c>
      <c r="BY28" s="58">
        <v>358.09</v>
      </c>
      <c r="CA28" s="58">
        <v>1.44</v>
      </c>
      <c r="CB28" s="58">
        <v>1.23</v>
      </c>
      <c r="CC28" s="58">
        <v>1.33</v>
      </c>
      <c r="CD28" s="58">
        <v>180</v>
      </c>
      <c r="CE28" s="58">
        <v>63</v>
      </c>
      <c r="CF28" s="58">
        <v>121.5</v>
      </c>
      <c r="CG28" s="58">
        <v>1.55</v>
      </c>
      <c r="CH28" s="58">
        <v>0.94</v>
      </c>
      <c r="CI28" s="58">
        <v>1.34</v>
      </c>
      <c r="CJ28" s="58">
        <v>10</v>
      </c>
      <c r="CK28" s="58">
        <v>1.19</v>
      </c>
    </row>
    <row r="29" spans="1:89" s="2" customFormat="1" ht="15" x14ac:dyDescent="0.25">
      <c r="B29" s="61" t="s">
        <v>102</v>
      </c>
      <c r="C29" s="57"/>
      <c r="D29" s="57"/>
    </row>
    <row r="30" spans="1:89" s="2" customFormat="1" ht="15" x14ac:dyDescent="0.25">
      <c r="A30" s="2" t="str">
        <f>"17/12"</f>
        <v>17/12</v>
      </c>
      <c r="B30" s="56" t="s">
        <v>103</v>
      </c>
      <c r="C30" s="57" t="str">
        <f>"60,0"</f>
        <v>60,0</v>
      </c>
      <c r="D30" s="57">
        <v>204.12200719999996</v>
      </c>
      <c r="E30" s="2">
        <v>0.84</v>
      </c>
      <c r="F30" s="2">
        <v>2.4700000000000002</v>
      </c>
      <c r="G30" s="2">
        <v>0</v>
      </c>
      <c r="H30" s="2">
        <v>0</v>
      </c>
      <c r="I30" s="2">
        <v>15.07</v>
      </c>
      <c r="J30" s="2">
        <v>20.88</v>
      </c>
      <c r="K30" s="2">
        <v>1.26</v>
      </c>
      <c r="L30" s="2">
        <v>0</v>
      </c>
      <c r="M30" s="2">
        <v>0</v>
      </c>
      <c r="N30" s="2">
        <v>7.0000000000000007E-2</v>
      </c>
      <c r="O30" s="2">
        <v>0.75</v>
      </c>
      <c r="P30" s="2">
        <v>165.97</v>
      </c>
      <c r="Q30" s="2">
        <v>75.44</v>
      </c>
      <c r="R30" s="2">
        <v>20.45</v>
      </c>
      <c r="S30" s="2">
        <v>7.5</v>
      </c>
      <c r="T30" s="2">
        <v>40.92</v>
      </c>
      <c r="U30" s="2">
        <v>0.69</v>
      </c>
      <c r="V30" s="2">
        <v>7.21</v>
      </c>
      <c r="W30" s="2">
        <v>2.67</v>
      </c>
      <c r="X30" s="2">
        <v>12.6</v>
      </c>
      <c r="Y30" s="2">
        <v>2.2000000000000002</v>
      </c>
      <c r="Z30" s="2">
        <v>0.05</v>
      </c>
      <c r="AA30" s="2">
        <v>0.04</v>
      </c>
      <c r="AB30" s="2">
        <v>0.35</v>
      </c>
      <c r="AC30" s="2">
        <v>1.27</v>
      </c>
      <c r="AD30" s="2">
        <v>0.09</v>
      </c>
      <c r="AE30" s="2">
        <v>0</v>
      </c>
      <c r="AF30" s="2">
        <v>13.48</v>
      </c>
      <c r="AG30" s="2">
        <v>13.32</v>
      </c>
      <c r="AH30" s="2">
        <v>320.57</v>
      </c>
      <c r="AI30" s="2">
        <v>132.6</v>
      </c>
      <c r="AJ30" s="2">
        <v>71.069999999999993</v>
      </c>
      <c r="AK30" s="2">
        <v>133.07</v>
      </c>
      <c r="AL30" s="2">
        <v>43.19</v>
      </c>
      <c r="AM30" s="2">
        <v>196.07</v>
      </c>
      <c r="AN30" s="2">
        <v>132.21</v>
      </c>
      <c r="AO30" s="2">
        <v>157.41999999999999</v>
      </c>
      <c r="AP30" s="2">
        <v>155.38999999999999</v>
      </c>
      <c r="AQ30" s="2">
        <v>76.650000000000006</v>
      </c>
      <c r="AR30" s="2">
        <v>127.23</v>
      </c>
      <c r="AS30" s="2">
        <v>1046.9100000000001</v>
      </c>
      <c r="AT30" s="2">
        <v>0.54</v>
      </c>
      <c r="AU30" s="2">
        <v>323.45</v>
      </c>
      <c r="AV30" s="2">
        <v>194.63</v>
      </c>
      <c r="AW30" s="2">
        <v>113</v>
      </c>
      <c r="AX30" s="2">
        <v>76.989999999999995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0.25</v>
      </c>
      <c r="BG30" s="2">
        <v>0</v>
      </c>
      <c r="BH30" s="2">
        <v>0.14000000000000001</v>
      </c>
      <c r="BI30" s="2">
        <v>0.01</v>
      </c>
      <c r="BJ30" s="2">
        <v>0.02</v>
      </c>
      <c r="BK30" s="2">
        <v>0</v>
      </c>
      <c r="BL30" s="2">
        <v>0</v>
      </c>
      <c r="BM30" s="2">
        <v>0</v>
      </c>
      <c r="BN30" s="2">
        <v>0.82</v>
      </c>
      <c r="BO30" s="2">
        <v>0</v>
      </c>
      <c r="BP30" s="2">
        <v>0</v>
      </c>
      <c r="BQ30" s="2">
        <v>2.4</v>
      </c>
      <c r="BR30" s="2">
        <v>0.01</v>
      </c>
      <c r="BS30" s="2">
        <v>0</v>
      </c>
      <c r="BT30" s="2">
        <v>0</v>
      </c>
      <c r="BU30" s="2">
        <v>0</v>
      </c>
      <c r="BV30" s="2">
        <v>0</v>
      </c>
      <c r="BW30" s="2">
        <v>22.27</v>
      </c>
      <c r="BY30" s="2">
        <v>7.65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2.4</v>
      </c>
      <c r="CK30" s="2">
        <v>0.4</v>
      </c>
    </row>
    <row r="31" spans="1:89" s="2" customFormat="1" ht="15" x14ac:dyDescent="0.25">
      <c r="A31" s="2" t="str">
        <f>"30/10"</f>
        <v>30/10</v>
      </c>
      <c r="B31" s="56" t="s">
        <v>104</v>
      </c>
      <c r="C31" s="57" t="str">
        <f>"200,0"</f>
        <v>200,0</v>
      </c>
      <c r="D31" s="57">
        <v>76.614272</v>
      </c>
      <c r="E31" s="2">
        <v>2</v>
      </c>
      <c r="F31" s="2">
        <v>0</v>
      </c>
      <c r="G31" s="2">
        <v>0</v>
      </c>
      <c r="H31" s="2">
        <v>0</v>
      </c>
      <c r="I31" s="2">
        <v>9.51</v>
      </c>
      <c r="J31" s="2">
        <v>0</v>
      </c>
      <c r="K31" s="2">
        <v>0.04</v>
      </c>
      <c r="L31" s="2">
        <v>0</v>
      </c>
      <c r="M31" s="2">
        <v>0</v>
      </c>
      <c r="N31" s="2">
        <v>0.1</v>
      </c>
      <c r="O31" s="2">
        <v>0.73</v>
      </c>
      <c r="P31" s="2">
        <v>49.55</v>
      </c>
      <c r="Q31" s="2">
        <v>144.69</v>
      </c>
      <c r="R31" s="2">
        <v>116.55</v>
      </c>
      <c r="S31" s="2">
        <v>13.3</v>
      </c>
      <c r="T31" s="2">
        <v>83.7</v>
      </c>
      <c r="U31" s="2">
        <v>0.11</v>
      </c>
      <c r="V31" s="2">
        <v>20</v>
      </c>
      <c r="W31" s="2">
        <v>9</v>
      </c>
      <c r="X31" s="2">
        <v>22</v>
      </c>
      <c r="Y31" s="2">
        <v>0</v>
      </c>
      <c r="Z31" s="2">
        <v>0.03</v>
      </c>
      <c r="AA31" s="2">
        <v>0.14000000000000001</v>
      </c>
      <c r="AB31" s="2">
        <v>0.09</v>
      </c>
      <c r="AC31" s="2">
        <v>0.8</v>
      </c>
      <c r="AD31" s="2">
        <v>0.52</v>
      </c>
      <c r="AE31" s="2">
        <v>0</v>
      </c>
      <c r="AF31" s="2">
        <v>159.74</v>
      </c>
      <c r="AG31" s="2">
        <v>157.78</v>
      </c>
      <c r="AH31" s="2">
        <v>273.95999999999998</v>
      </c>
      <c r="AI31" s="2">
        <v>222.46</v>
      </c>
      <c r="AJ31" s="2">
        <v>74.33</v>
      </c>
      <c r="AK31" s="2">
        <v>130.83000000000001</v>
      </c>
      <c r="AL31" s="2">
        <v>42.83</v>
      </c>
      <c r="AM31" s="2">
        <v>146.27000000000001</v>
      </c>
      <c r="AN31" s="2">
        <v>1.67</v>
      </c>
      <c r="AO31" s="2">
        <v>3.72</v>
      </c>
      <c r="AP31" s="2">
        <v>3.53</v>
      </c>
      <c r="AQ31" s="2">
        <v>1.03</v>
      </c>
      <c r="AR31" s="2">
        <v>1.32</v>
      </c>
      <c r="AS31" s="2">
        <v>11.76</v>
      </c>
      <c r="AT31" s="2">
        <v>2.94</v>
      </c>
      <c r="AU31" s="2">
        <v>1.27</v>
      </c>
      <c r="AV31" s="2">
        <v>1.27</v>
      </c>
      <c r="AW31" s="2">
        <v>182.13</v>
      </c>
      <c r="AX31" s="2">
        <v>26.22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0.01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0.01</v>
      </c>
      <c r="BO31" s="2">
        <v>0</v>
      </c>
      <c r="BP31" s="2">
        <v>0</v>
      </c>
      <c r="BQ31" s="2">
        <v>0.04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188.44</v>
      </c>
      <c r="BY31" s="2">
        <v>21.5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5</v>
      </c>
      <c r="CK31" s="2">
        <v>0</v>
      </c>
    </row>
    <row r="32" spans="1:89" s="58" customFormat="1" ht="14.25" x14ac:dyDescent="0.2">
      <c r="B32" s="59" t="s">
        <v>105</v>
      </c>
      <c r="C32" s="60"/>
      <c r="D32" s="60">
        <v>280.74</v>
      </c>
      <c r="E32" s="58">
        <v>2.84</v>
      </c>
      <c r="F32" s="58">
        <v>2.4700000000000002</v>
      </c>
      <c r="G32" s="58">
        <v>0</v>
      </c>
      <c r="H32" s="58">
        <v>0</v>
      </c>
      <c r="I32" s="58">
        <v>24.58</v>
      </c>
      <c r="J32" s="58">
        <v>20.88</v>
      </c>
      <c r="K32" s="58">
        <v>1.3</v>
      </c>
      <c r="L32" s="58">
        <v>0</v>
      </c>
      <c r="M32" s="58">
        <v>0</v>
      </c>
      <c r="N32" s="58">
        <v>0.17</v>
      </c>
      <c r="O32" s="58">
        <v>1.48</v>
      </c>
      <c r="P32" s="58">
        <v>215.52</v>
      </c>
      <c r="Q32" s="58">
        <v>220.13</v>
      </c>
      <c r="R32" s="58">
        <v>137</v>
      </c>
      <c r="S32" s="58">
        <v>20.8</v>
      </c>
      <c r="T32" s="58">
        <v>124.62</v>
      </c>
      <c r="U32" s="58">
        <v>0.8</v>
      </c>
      <c r="V32" s="58">
        <v>27.21</v>
      </c>
      <c r="W32" s="58">
        <v>11.67</v>
      </c>
      <c r="X32" s="58">
        <v>34.6</v>
      </c>
      <c r="Y32" s="58">
        <v>2.2000000000000002</v>
      </c>
      <c r="Z32" s="58">
        <v>0.08</v>
      </c>
      <c r="AA32" s="58">
        <v>0.17</v>
      </c>
      <c r="AB32" s="58">
        <v>0.44</v>
      </c>
      <c r="AC32" s="58">
        <v>2.0699999999999998</v>
      </c>
      <c r="AD32" s="58">
        <v>0.61</v>
      </c>
      <c r="AE32" s="58">
        <v>0</v>
      </c>
      <c r="AF32" s="58">
        <v>173.22</v>
      </c>
      <c r="AG32" s="58">
        <v>171.1</v>
      </c>
      <c r="AH32" s="58">
        <v>594.53</v>
      </c>
      <c r="AI32" s="58">
        <v>355.06</v>
      </c>
      <c r="AJ32" s="58">
        <v>145.41</v>
      </c>
      <c r="AK32" s="58">
        <v>263.89999999999998</v>
      </c>
      <c r="AL32" s="58">
        <v>86.02</v>
      </c>
      <c r="AM32" s="58">
        <v>342.33</v>
      </c>
      <c r="AN32" s="58">
        <v>133.88</v>
      </c>
      <c r="AO32" s="58">
        <v>161.13999999999999</v>
      </c>
      <c r="AP32" s="58">
        <v>158.91999999999999</v>
      </c>
      <c r="AQ32" s="58">
        <v>77.680000000000007</v>
      </c>
      <c r="AR32" s="58">
        <v>128.56</v>
      </c>
      <c r="AS32" s="58">
        <v>1058.67</v>
      </c>
      <c r="AT32" s="58">
        <v>3.48</v>
      </c>
      <c r="AU32" s="58">
        <v>324.72000000000003</v>
      </c>
      <c r="AV32" s="58">
        <v>195.9</v>
      </c>
      <c r="AW32" s="58">
        <v>295.13</v>
      </c>
      <c r="AX32" s="58">
        <v>103.2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0.25</v>
      </c>
      <c r="BG32" s="58">
        <v>0</v>
      </c>
      <c r="BH32" s="58">
        <v>0.14000000000000001</v>
      </c>
      <c r="BI32" s="58">
        <v>0.01</v>
      </c>
      <c r="BJ32" s="58">
        <v>0.02</v>
      </c>
      <c r="BK32" s="58">
        <v>0</v>
      </c>
      <c r="BL32" s="58">
        <v>0</v>
      </c>
      <c r="BM32" s="58">
        <v>0</v>
      </c>
      <c r="BN32" s="58">
        <v>0.83</v>
      </c>
      <c r="BO32" s="58">
        <v>0</v>
      </c>
      <c r="BP32" s="58">
        <v>0</v>
      </c>
      <c r="BQ32" s="58">
        <v>2.44</v>
      </c>
      <c r="BR32" s="58">
        <v>0.01</v>
      </c>
      <c r="BS32" s="58">
        <v>0</v>
      </c>
      <c r="BT32" s="58">
        <v>0</v>
      </c>
      <c r="BU32" s="58">
        <v>0</v>
      </c>
      <c r="BV32" s="58">
        <v>0</v>
      </c>
      <c r="BW32" s="58">
        <v>210.71</v>
      </c>
      <c r="BX32" s="58" t="e">
        <f>$D$32/#REF!*100</f>
        <v>#REF!</v>
      </c>
      <c r="BY32" s="58">
        <v>29.15</v>
      </c>
      <c r="CA32" s="58">
        <v>0</v>
      </c>
      <c r="CB32" s="58">
        <v>0</v>
      </c>
      <c r="CC32" s="58">
        <v>0</v>
      </c>
      <c r="CD32" s="58">
        <v>0</v>
      </c>
      <c r="CE32" s="58">
        <v>0</v>
      </c>
      <c r="CF32" s="58">
        <v>0</v>
      </c>
      <c r="CG32" s="58">
        <v>0</v>
      </c>
      <c r="CH32" s="58">
        <v>0</v>
      </c>
      <c r="CI32" s="58">
        <v>0</v>
      </c>
      <c r="CJ32" s="58">
        <v>7.4</v>
      </c>
      <c r="CK32" s="58">
        <v>0.4</v>
      </c>
    </row>
    <row r="33" spans="2:89" s="58" customFormat="1" ht="14.25" x14ac:dyDescent="0.2">
      <c r="B33" s="59" t="s">
        <v>106</v>
      </c>
      <c r="C33" s="60"/>
      <c r="D33" s="60">
        <v>1501.46</v>
      </c>
      <c r="E33" s="58">
        <v>26.06</v>
      </c>
      <c r="F33" s="58">
        <v>4.91</v>
      </c>
      <c r="G33" s="58">
        <v>0</v>
      </c>
      <c r="H33" s="58">
        <v>0</v>
      </c>
      <c r="I33" s="58">
        <v>92.4</v>
      </c>
      <c r="J33" s="58">
        <v>89.86</v>
      </c>
      <c r="K33" s="58">
        <v>14.13</v>
      </c>
      <c r="L33" s="58">
        <v>0</v>
      </c>
      <c r="M33" s="58">
        <v>0</v>
      </c>
      <c r="N33" s="58">
        <v>3.84</v>
      </c>
      <c r="O33" s="58">
        <v>12.25</v>
      </c>
      <c r="P33" s="58">
        <v>1453.31</v>
      </c>
      <c r="Q33" s="58">
        <v>2489.66</v>
      </c>
      <c r="R33" s="58">
        <v>638.65</v>
      </c>
      <c r="S33" s="58">
        <v>194.12</v>
      </c>
      <c r="T33" s="58">
        <v>877.04</v>
      </c>
      <c r="U33" s="58">
        <v>10.75</v>
      </c>
      <c r="V33" s="58">
        <v>209.54</v>
      </c>
      <c r="W33" s="58">
        <v>1830.24</v>
      </c>
      <c r="X33" s="58">
        <v>641.42999999999995</v>
      </c>
      <c r="Y33" s="58">
        <v>6.97</v>
      </c>
      <c r="Z33" s="58">
        <v>0.54</v>
      </c>
      <c r="AA33" s="58">
        <v>1.04</v>
      </c>
      <c r="AB33" s="58">
        <v>10.45</v>
      </c>
      <c r="AC33" s="58">
        <v>27.16</v>
      </c>
      <c r="AD33" s="58">
        <v>46.01</v>
      </c>
      <c r="AE33" s="58">
        <v>0</v>
      </c>
      <c r="AF33" s="58">
        <v>361.59</v>
      </c>
      <c r="AG33" s="58">
        <v>357.08</v>
      </c>
      <c r="AH33" s="58">
        <v>4006.77</v>
      </c>
      <c r="AI33" s="58">
        <v>2802.1</v>
      </c>
      <c r="AJ33" s="58">
        <v>1054.0899999999999</v>
      </c>
      <c r="AK33" s="58">
        <v>1813.12</v>
      </c>
      <c r="AL33" s="58">
        <v>526.14</v>
      </c>
      <c r="AM33" s="58">
        <v>2303.8000000000002</v>
      </c>
      <c r="AN33" s="58">
        <v>1288.48</v>
      </c>
      <c r="AO33" s="58">
        <v>2240.64</v>
      </c>
      <c r="AP33" s="58">
        <v>2567.58</v>
      </c>
      <c r="AQ33" s="58">
        <v>1019.48</v>
      </c>
      <c r="AR33" s="58">
        <v>1073.71</v>
      </c>
      <c r="AS33" s="58">
        <v>8471.34</v>
      </c>
      <c r="AT33" s="58">
        <v>185.52</v>
      </c>
      <c r="AU33" s="58">
        <v>3561.19</v>
      </c>
      <c r="AV33" s="58">
        <v>1836.29</v>
      </c>
      <c r="AW33" s="58">
        <v>1983.67</v>
      </c>
      <c r="AX33" s="58">
        <v>525.53</v>
      </c>
      <c r="AY33" s="58">
        <v>0.73</v>
      </c>
      <c r="AZ33" s="58">
        <v>0.56000000000000005</v>
      </c>
      <c r="BA33" s="58">
        <v>0.36</v>
      </c>
      <c r="BB33" s="58">
        <v>0.87</v>
      </c>
      <c r="BC33" s="58">
        <v>0.35</v>
      </c>
      <c r="BD33" s="58">
        <v>1.6</v>
      </c>
      <c r="BE33" s="58">
        <v>0.24</v>
      </c>
      <c r="BF33" s="58">
        <v>4.58</v>
      </c>
      <c r="BG33" s="58">
        <v>0.13</v>
      </c>
      <c r="BH33" s="58">
        <v>1.52</v>
      </c>
      <c r="BI33" s="58">
        <v>0.24</v>
      </c>
      <c r="BJ33" s="58">
        <v>0.3</v>
      </c>
      <c r="BK33" s="58">
        <v>0</v>
      </c>
      <c r="BL33" s="58">
        <v>0.56000000000000005</v>
      </c>
      <c r="BM33" s="58">
        <v>0.49</v>
      </c>
      <c r="BN33" s="58">
        <v>12.03</v>
      </c>
      <c r="BO33" s="58">
        <v>0.02</v>
      </c>
      <c r="BP33" s="58">
        <v>0</v>
      </c>
      <c r="BQ33" s="58">
        <v>7.93</v>
      </c>
      <c r="BR33" s="58">
        <v>0.12</v>
      </c>
      <c r="BS33" s="58">
        <v>0.06</v>
      </c>
      <c r="BT33" s="58">
        <v>0</v>
      </c>
      <c r="BU33" s="58">
        <v>0</v>
      </c>
      <c r="BV33" s="58">
        <v>0</v>
      </c>
      <c r="BW33" s="58">
        <v>1288.3800000000001</v>
      </c>
      <c r="BY33" s="58">
        <v>514.58000000000004</v>
      </c>
      <c r="CA33" s="58">
        <v>1.44</v>
      </c>
      <c r="CB33" s="58">
        <v>1.23</v>
      </c>
      <c r="CC33" s="58">
        <v>1.33</v>
      </c>
      <c r="CD33" s="58">
        <v>180</v>
      </c>
      <c r="CE33" s="58">
        <v>63</v>
      </c>
      <c r="CF33" s="58">
        <v>121.5</v>
      </c>
      <c r="CG33" s="58">
        <v>1.55</v>
      </c>
      <c r="CH33" s="58">
        <v>0.94</v>
      </c>
      <c r="CI33" s="58">
        <v>1.34</v>
      </c>
      <c r="CJ33" s="58">
        <v>28.9</v>
      </c>
      <c r="CK33" s="58">
        <v>1.96</v>
      </c>
    </row>
    <row r="34" spans="2:89" s="2" customFormat="1" ht="15" x14ac:dyDescent="0.25">
      <c r="B34" s="56"/>
      <c r="C34" s="57"/>
      <c r="D34" s="57"/>
    </row>
    <row r="35" spans="2:89" s="2" customFormat="1" ht="15" x14ac:dyDescent="0.25">
      <c r="B35" s="56" t="s">
        <v>145</v>
      </c>
      <c r="C35" s="67" t="s">
        <v>146</v>
      </c>
      <c r="D35" s="57"/>
    </row>
    <row r="36" spans="2:89" s="2" customFormat="1" ht="15" x14ac:dyDescent="0.25">
      <c r="B36" s="56"/>
      <c r="C36" s="57"/>
      <c r="D36" s="57"/>
    </row>
    <row r="37" spans="2:89" s="54" customFormat="1" ht="15" x14ac:dyDescent="0.25">
      <c r="B37" s="62"/>
      <c r="C37" s="63"/>
      <c r="D37" s="63"/>
    </row>
    <row r="38" spans="2:89" s="54" customFormat="1" ht="15" x14ac:dyDescent="0.25">
      <c r="B38" s="62"/>
      <c r="C38" s="63"/>
      <c r="D38" s="63"/>
    </row>
    <row r="39" spans="2:89" s="54" customFormat="1" ht="15" x14ac:dyDescent="0.25">
      <c r="B39" s="62"/>
      <c r="C39" s="63"/>
      <c r="D39" s="63"/>
    </row>
    <row r="40" spans="2:89" s="54" customFormat="1" ht="15" x14ac:dyDescent="0.25">
      <c r="B40" s="62"/>
      <c r="C40" s="63"/>
      <c r="D40" s="63"/>
    </row>
    <row r="41" spans="2:89" s="54" customFormat="1" ht="15" x14ac:dyDescent="0.25">
      <c r="B41" s="62"/>
      <c r="C41" s="63"/>
      <c r="D41" s="63"/>
    </row>
    <row r="42" spans="2:89" s="54" customFormat="1" ht="15" x14ac:dyDescent="0.25">
      <c r="B42" s="62"/>
      <c r="C42" s="63"/>
      <c r="D42" s="63"/>
    </row>
    <row r="43" spans="2:89" s="54" customFormat="1" ht="15" x14ac:dyDescent="0.25">
      <c r="B43" s="62"/>
      <c r="C43" s="63"/>
      <c r="D43" s="63"/>
    </row>
    <row r="44" spans="2:89" s="54" customFormat="1" ht="15" x14ac:dyDescent="0.25">
      <c r="B44" s="62"/>
      <c r="C44" s="63"/>
      <c r="D44" s="63"/>
    </row>
    <row r="45" spans="2:89" s="54" customFormat="1" ht="15" x14ac:dyDescent="0.25">
      <c r="B45" s="62"/>
      <c r="C45" s="63"/>
      <c r="D45" s="63"/>
    </row>
    <row r="46" spans="2:89" s="54" customFormat="1" ht="15" x14ac:dyDescent="0.25">
      <c r="B46" s="62"/>
      <c r="C46" s="63"/>
      <c r="D46" s="63"/>
    </row>
    <row r="47" spans="2:89" s="54" customFormat="1" ht="15" x14ac:dyDescent="0.25">
      <c r="B47" s="62"/>
      <c r="C47" s="63"/>
      <c r="D47" s="63"/>
    </row>
    <row r="48" spans="2:89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x14ac:dyDescent="0.25">
      <c r="C336" s="65"/>
      <c r="D336" s="65"/>
    </row>
    <row r="337" spans="3:4" x14ac:dyDescent="0.25">
      <c r="C337" s="65"/>
      <c r="D337" s="65"/>
    </row>
    <row r="338" spans="3:4" x14ac:dyDescent="0.25">
      <c r="C338" s="65"/>
      <c r="D338" s="65"/>
    </row>
    <row r="339" spans="3:4" x14ac:dyDescent="0.25">
      <c r="C339" s="65"/>
      <c r="D339" s="65"/>
    </row>
    <row r="340" spans="3:4" x14ac:dyDescent="0.25">
      <c r="C340" s="65"/>
      <c r="D340" s="65"/>
    </row>
    <row r="341" spans="3:4" x14ac:dyDescent="0.25">
      <c r="C341" s="65"/>
      <c r="D341" s="65"/>
    </row>
    <row r="342" spans="3:4" x14ac:dyDescent="0.25">
      <c r="C342" s="65"/>
      <c r="D342" s="65"/>
    </row>
    <row r="343" spans="3:4" x14ac:dyDescent="0.25">
      <c r="C343" s="65"/>
      <c r="D343" s="65"/>
    </row>
    <row r="344" spans="3:4" x14ac:dyDescent="0.25">
      <c r="C344" s="65"/>
      <c r="D344" s="65"/>
    </row>
    <row r="345" spans="3:4" x14ac:dyDescent="0.25">
      <c r="C345" s="65"/>
      <c r="D345" s="65"/>
    </row>
    <row r="346" spans="3:4" x14ac:dyDescent="0.25">
      <c r="C346" s="65"/>
      <c r="D346" s="65"/>
    </row>
    <row r="347" spans="3:4" x14ac:dyDescent="0.25">
      <c r="C347" s="65"/>
      <c r="D347" s="65"/>
    </row>
    <row r="348" spans="3:4" x14ac:dyDescent="0.25">
      <c r="C348" s="65"/>
      <c r="D348" s="65"/>
    </row>
    <row r="349" spans="3:4" x14ac:dyDescent="0.25">
      <c r="C349" s="65"/>
      <c r="D349" s="65"/>
    </row>
    <row r="350" spans="3:4" x14ac:dyDescent="0.25">
      <c r="C350" s="65"/>
      <c r="D350" s="65"/>
    </row>
    <row r="351" spans="3:4" x14ac:dyDescent="0.25">
      <c r="C351" s="65"/>
      <c r="D351" s="65"/>
    </row>
    <row r="352" spans="3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848"/>
  <sheetViews>
    <sheetView zoomScaleNormal="100" workbookViewId="0">
      <selection activeCell="C36" sqref="C36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710937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66" t="s">
        <v>81</v>
      </c>
    </row>
    <row r="3" spans="1:89" ht="20.25" customHeight="1" x14ac:dyDescent="0.45">
      <c r="A3" s="73" t="s">
        <v>2</v>
      </c>
      <c r="B3" s="73"/>
      <c r="C3" s="73"/>
      <c r="D3" s="73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1">
        <v>45811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4" t="s">
        <v>69</v>
      </c>
      <c r="B9" s="76" t="s">
        <v>86</v>
      </c>
      <c r="C9" s="77" t="s">
        <v>1</v>
      </c>
      <c r="D9" s="71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8" t="s">
        <v>68</v>
      </c>
      <c r="S9" s="68"/>
      <c r="T9" s="68"/>
      <c r="U9" s="68"/>
      <c r="V9" s="69" t="s">
        <v>70</v>
      </c>
      <c r="W9" s="69"/>
      <c r="X9" s="69"/>
      <c r="Y9" s="69"/>
      <c r="Z9" s="69"/>
      <c r="AA9" s="69"/>
      <c r="AB9" s="69"/>
      <c r="AC9" s="69"/>
      <c r="AD9" s="70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5"/>
      <c r="B10" s="77"/>
      <c r="C10" s="77"/>
      <c r="D10" s="72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"20/5"</f>
        <v>20/5</v>
      </c>
      <c r="B11" s="56" t="s">
        <v>87</v>
      </c>
      <c r="C11" s="57" t="str">
        <f>"150,0"</f>
        <v>150,0</v>
      </c>
      <c r="D11" s="57">
        <v>299.79325950000003</v>
      </c>
      <c r="E11" s="2">
        <v>9.33</v>
      </c>
      <c r="F11" s="2">
        <v>1.07</v>
      </c>
      <c r="G11" s="2">
        <v>0</v>
      </c>
      <c r="H11" s="2">
        <v>0</v>
      </c>
      <c r="I11" s="2">
        <v>11.1</v>
      </c>
      <c r="J11" s="2">
        <v>6.49</v>
      </c>
      <c r="K11" s="2">
        <v>0.33</v>
      </c>
      <c r="L11" s="2">
        <v>0</v>
      </c>
      <c r="M11" s="2">
        <v>0</v>
      </c>
      <c r="N11" s="2">
        <v>1.37</v>
      </c>
      <c r="O11" s="2">
        <v>1.88</v>
      </c>
      <c r="P11" s="2">
        <v>219.79</v>
      </c>
      <c r="Q11" s="2">
        <v>167.79</v>
      </c>
      <c r="R11" s="2">
        <v>193.1</v>
      </c>
      <c r="S11" s="2">
        <v>27.48</v>
      </c>
      <c r="T11" s="2">
        <v>256.08</v>
      </c>
      <c r="U11" s="2">
        <v>0.81</v>
      </c>
      <c r="V11" s="2">
        <v>67.77</v>
      </c>
      <c r="W11" s="2">
        <v>46.32</v>
      </c>
      <c r="X11" s="2">
        <v>122.69</v>
      </c>
      <c r="Y11" s="2">
        <v>1.17</v>
      </c>
      <c r="Z11" s="2">
        <v>0.06</v>
      </c>
      <c r="AA11" s="2">
        <v>0.31</v>
      </c>
      <c r="AB11" s="2">
        <v>0.49</v>
      </c>
      <c r="AC11" s="2">
        <v>5.18</v>
      </c>
      <c r="AD11" s="2">
        <v>0.34</v>
      </c>
      <c r="AE11" s="2">
        <v>0</v>
      </c>
      <c r="AF11" s="2">
        <v>1.78</v>
      </c>
      <c r="AG11" s="2">
        <v>1.73</v>
      </c>
      <c r="AH11" s="2">
        <v>2341.23</v>
      </c>
      <c r="AI11" s="2">
        <v>1701.58</v>
      </c>
      <c r="AJ11" s="2">
        <v>647.55999999999995</v>
      </c>
      <c r="AK11" s="2">
        <v>1013.63</v>
      </c>
      <c r="AL11" s="2">
        <v>245.09</v>
      </c>
      <c r="AM11" s="2">
        <v>1270.22</v>
      </c>
      <c r="AN11" s="2">
        <v>709.9</v>
      </c>
      <c r="AO11" s="2">
        <v>1390.71</v>
      </c>
      <c r="AP11" s="2">
        <v>1583.97</v>
      </c>
      <c r="AQ11" s="2">
        <v>725.22</v>
      </c>
      <c r="AR11" s="2">
        <v>560.91999999999996</v>
      </c>
      <c r="AS11" s="2">
        <v>4698.8</v>
      </c>
      <c r="AT11" s="2">
        <v>178.99</v>
      </c>
      <c r="AU11" s="2">
        <v>2407.9499999999998</v>
      </c>
      <c r="AV11" s="2">
        <v>1141.24</v>
      </c>
      <c r="AW11" s="2">
        <v>1136.27</v>
      </c>
      <c r="AX11" s="2">
        <v>198.78</v>
      </c>
      <c r="AY11" s="2">
        <v>0.36</v>
      </c>
      <c r="AZ11" s="2">
        <v>0.38</v>
      </c>
      <c r="BA11" s="2">
        <v>0.27</v>
      </c>
      <c r="BB11" s="2">
        <v>0.65</v>
      </c>
      <c r="BC11" s="2">
        <v>0.11</v>
      </c>
      <c r="BD11" s="2">
        <v>0.56000000000000005</v>
      </c>
      <c r="BE11" s="2">
        <v>0.21</v>
      </c>
      <c r="BF11" s="2">
        <v>1.67</v>
      </c>
      <c r="BG11" s="2">
        <v>0.12</v>
      </c>
      <c r="BH11" s="2">
        <v>0.54</v>
      </c>
      <c r="BI11" s="2">
        <v>0.19</v>
      </c>
      <c r="BJ11" s="2">
        <v>0.2</v>
      </c>
      <c r="BK11" s="2">
        <v>0</v>
      </c>
      <c r="BL11" s="2">
        <v>0.37</v>
      </c>
      <c r="BM11" s="2">
        <v>0.18</v>
      </c>
      <c r="BN11" s="2">
        <v>7.8</v>
      </c>
      <c r="BO11" s="2">
        <v>0.01</v>
      </c>
      <c r="BP11" s="2">
        <v>0</v>
      </c>
      <c r="BQ11" s="2">
        <v>3.72</v>
      </c>
      <c r="BR11" s="2">
        <v>0.06</v>
      </c>
      <c r="BS11" s="2">
        <v>0.02</v>
      </c>
      <c r="BT11" s="2">
        <v>0</v>
      </c>
      <c r="BU11" s="2">
        <v>0</v>
      </c>
      <c r="BV11" s="2">
        <v>0</v>
      </c>
      <c r="BW11" s="2">
        <v>108.52</v>
      </c>
      <c r="BY11" s="2">
        <v>75.489999999999995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7.5</v>
      </c>
      <c r="CK11" s="2">
        <v>0.38</v>
      </c>
    </row>
    <row r="12" spans="1:89" s="2" customFormat="1" ht="15" x14ac:dyDescent="0.25">
      <c r="A12" s="2" t="str">
        <f>"-"</f>
        <v>-</v>
      </c>
      <c r="B12" s="56" t="s">
        <v>88</v>
      </c>
      <c r="C12" s="57" t="str">
        <f>"20,0"</f>
        <v>20,0</v>
      </c>
      <c r="D12" s="57">
        <v>63.48</v>
      </c>
      <c r="E12" s="2">
        <v>1.04</v>
      </c>
      <c r="F12" s="2">
        <v>0</v>
      </c>
      <c r="G12" s="2">
        <v>0</v>
      </c>
      <c r="H12" s="2">
        <v>0</v>
      </c>
      <c r="I12" s="2">
        <v>11.1</v>
      </c>
      <c r="J12" s="2">
        <v>0</v>
      </c>
      <c r="K12" s="2">
        <v>0</v>
      </c>
      <c r="L12" s="2">
        <v>0</v>
      </c>
      <c r="M12" s="2">
        <v>0</v>
      </c>
      <c r="N12" s="2">
        <v>0.08</v>
      </c>
      <c r="O12" s="2">
        <v>0.36</v>
      </c>
      <c r="P12" s="2">
        <v>26</v>
      </c>
      <c r="Q12" s="2">
        <v>73</v>
      </c>
      <c r="R12" s="2">
        <v>61.4</v>
      </c>
      <c r="S12" s="2">
        <v>6.8</v>
      </c>
      <c r="T12" s="2">
        <v>43.8</v>
      </c>
      <c r="U12" s="2">
        <v>0.04</v>
      </c>
      <c r="V12" s="2">
        <v>8.4</v>
      </c>
      <c r="W12" s="2">
        <v>6</v>
      </c>
      <c r="X12" s="2">
        <v>9.4</v>
      </c>
      <c r="Y12" s="2">
        <v>0.04</v>
      </c>
      <c r="Z12" s="2">
        <v>0.01</v>
      </c>
      <c r="AA12" s="2">
        <v>0.08</v>
      </c>
      <c r="AB12" s="2">
        <v>0.04</v>
      </c>
      <c r="AC12" s="2">
        <v>0.36</v>
      </c>
      <c r="AD12" s="2">
        <v>0.2</v>
      </c>
      <c r="AE12" s="2">
        <v>0</v>
      </c>
      <c r="AF12" s="2">
        <v>0</v>
      </c>
      <c r="AG12" s="2">
        <v>0</v>
      </c>
      <c r="AH12" s="2">
        <v>107.6</v>
      </c>
      <c r="AI12" s="2">
        <v>108</v>
      </c>
      <c r="AJ12" s="2">
        <v>33</v>
      </c>
      <c r="AK12" s="2">
        <v>60.8</v>
      </c>
      <c r="AL12" s="2">
        <v>19</v>
      </c>
      <c r="AM12" s="2">
        <v>64</v>
      </c>
      <c r="AN12" s="2">
        <v>47.2</v>
      </c>
      <c r="AO12" s="2">
        <v>48</v>
      </c>
      <c r="AP12" s="2">
        <v>106</v>
      </c>
      <c r="AQ12" s="2">
        <v>34</v>
      </c>
      <c r="AR12" s="2">
        <v>28</v>
      </c>
      <c r="AS12" s="2">
        <v>318.2</v>
      </c>
      <c r="AT12" s="2">
        <v>0</v>
      </c>
      <c r="AU12" s="2">
        <v>156</v>
      </c>
      <c r="AV12" s="2">
        <v>83.6</v>
      </c>
      <c r="AW12" s="2">
        <v>67.599999999999994</v>
      </c>
      <c r="AX12" s="2">
        <v>13.8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0.49</v>
      </c>
      <c r="BO12" s="2">
        <v>0</v>
      </c>
      <c r="BP12" s="2">
        <v>0</v>
      </c>
      <c r="BQ12" s="2">
        <v>0.04</v>
      </c>
      <c r="BR12" s="2">
        <v>0.01</v>
      </c>
      <c r="BS12" s="2">
        <v>0.02</v>
      </c>
      <c r="BT12" s="2">
        <v>0</v>
      </c>
      <c r="BU12" s="2">
        <v>0</v>
      </c>
      <c r="BV12" s="2">
        <v>0</v>
      </c>
      <c r="BW12" s="2">
        <v>5.32</v>
      </c>
      <c r="BY12" s="2">
        <v>9.4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89</v>
      </c>
      <c r="C13" s="57" t="str">
        <f>"5,0"</f>
        <v>5,0</v>
      </c>
      <c r="D13" s="57">
        <v>33.031999999999996</v>
      </c>
      <c r="E13" s="2">
        <v>2.36</v>
      </c>
      <c r="F13" s="2">
        <v>0.11</v>
      </c>
      <c r="G13" s="2">
        <v>0</v>
      </c>
      <c r="H13" s="2">
        <v>0</v>
      </c>
      <c r="I13" s="2">
        <v>7.0000000000000007E-2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0.75</v>
      </c>
      <c r="Q13" s="2">
        <v>1.5</v>
      </c>
      <c r="R13" s="2">
        <v>1.2</v>
      </c>
      <c r="S13" s="2">
        <v>0</v>
      </c>
      <c r="T13" s="2">
        <v>1.5</v>
      </c>
      <c r="U13" s="2">
        <v>0.01</v>
      </c>
      <c r="V13" s="2">
        <v>20</v>
      </c>
      <c r="W13" s="2">
        <v>15</v>
      </c>
      <c r="X13" s="2">
        <v>22.5</v>
      </c>
      <c r="Y13" s="2">
        <v>0.05</v>
      </c>
      <c r="Z13" s="2">
        <v>0</v>
      </c>
      <c r="AA13" s="2">
        <v>0.01</v>
      </c>
      <c r="AB13" s="2">
        <v>0.01</v>
      </c>
      <c r="AC13" s="2">
        <v>0.01</v>
      </c>
      <c r="AD13" s="2">
        <v>0</v>
      </c>
      <c r="AE13" s="2">
        <v>0</v>
      </c>
      <c r="AF13" s="2">
        <v>2.1</v>
      </c>
      <c r="AG13" s="2">
        <v>2.0499999999999998</v>
      </c>
      <c r="AH13" s="2">
        <v>3.8</v>
      </c>
      <c r="AI13" s="2">
        <v>2.25</v>
      </c>
      <c r="AJ13" s="2">
        <v>0.85</v>
      </c>
      <c r="AK13" s="2">
        <v>2.35</v>
      </c>
      <c r="AL13" s="2">
        <v>2.15</v>
      </c>
      <c r="AM13" s="2">
        <v>2.1</v>
      </c>
      <c r="AN13" s="2">
        <v>1.8</v>
      </c>
      <c r="AO13" s="2">
        <v>1.3</v>
      </c>
      <c r="AP13" s="2">
        <v>2.85</v>
      </c>
      <c r="AQ13" s="2">
        <v>1.75</v>
      </c>
      <c r="AR13" s="2">
        <v>1.2</v>
      </c>
      <c r="AS13" s="2">
        <v>7.1</v>
      </c>
      <c r="AT13" s="2">
        <v>0</v>
      </c>
      <c r="AU13" s="2">
        <v>2.4</v>
      </c>
      <c r="AV13" s="2">
        <v>2.7</v>
      </c>
      <c r="AW13" s="2">
        <v>2.1</v>
      </c>
      <c r="AX13" s="2">
        <v>0.5</v>
      </c>
      <c r="AY13" s="2">
        <v>0.13</v>
      </c>
      <c r="AZ13" s="2">
        <v>0.06</v>
      </c>
      <c r="BA13" s="2">
        <v>0.03</v>
      </c>
      <c r="BB13" s="2">
        <v>0.08</v>
      </c>
      <c r="BC13" s="2">
        <v>0.09</v>
      </c>
      <c r="BD13" s="2">
        <v>0.4</v>
      </c>
      <c r="BE13" s="2">
        <v>0</v>
      </c>
      <c r="BF13" s="2">
        <v>1.1000000000000001</v>
      </c>
      <c r="BG13" s="2">
        <v>0</v>
      </c>
      <c r="BH13" s="2">
        <v>0.34</v>
      </c>
      <c r="BI13" s="2">
        <v>0</v>
      </c>
      <c r="BJ13" s="2">
        <v>0</v>
      </c>
      <c r="BK13" s="2">
        <v>0</v>
      </c>
      <c r="BL13" s="2">
        <v>0.08</v>
      </c>
      <c r="BM13" s="2">
        <v>0.12</v>
      </c>
      <c r="BN13" s="2">
        <v>0.9</v>
      </c>
      <c r="BO13" s="2">
        <v>0</v>
      </c>
      <c r="BP13" s="2">
        <v>0</v>
      </c>
      <c r="BQ13" s="2">
        <v>0.05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1.25</v>
      </c>
      <c r="BY13" s="2">
        <v>22.5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90</v>
      </c>
      <c r="C14" s="57" t="str">
        <f>"25,0"</f>
        <v>25,0</v>
      </c>
      <c r="D14" s="57">
        <v>67.379999999999981</v>
      </c>
      <c r="E14" s="2">
        <v>0.13</v>
      </c>
      <c r="F14" s="2">
        <v>0</v>
      </c>
      <c r="G14" s="2">
        <v>0</v>
      </c>
      <c r="H14" s="2">
        <v>0</v>
      </c>
      <c r="I14" s="2">
        <v>0.83</v>
      </c>
      <c r="J14" s="2">
        <v>11.7</v>
      </c>
      <c r="K14" s="2">
        <v>0.8</v>
      </c>
      <c r="L14" s="2">
        <v>0</v>
      </c>
      <c r="M14" s="2">
        <v>0</v>
      </c>
      <c r="N14" s="2">
        <v>0.08</v>
      </c>
      <c r="O14" s="2">
        <v>0.4</v>
      </c>
      <c r="P14" s="2">
        <v>107.25</v>
      </c>
      <c r="Q14" s="2">
        <v>32.75</v>
      </c>
      <c r="R14" s="2">
        <v>5.5</v>
      </c>
      <c r="S14" s="2">
        <v>8.25</v>
      </c>
      <c r="T14" s="2">
        <v>21.25</v>
      </c>
      <c r="U14" s="2">
        <v>0.5</v>
      </c>
      <c r="V14" s="2">
        <v>0</v>
      </c>
      <c r="W14" s="2">
        <v>0</v>
      </c>
      <c r="X14" s="2">
        <v>0</v>
      </c>
      <c r="Y14" s="2">
        <v>0.43</v>
      </c>
      <c r="Z14" s="2">
        <v>0.04</v>
      </c>
      <c r="AA14" s="2">
        <v>0.01</v>
      </c>
      <c r="AB14" s="2">
        <v>0.4</v>
      </c>
      <c r="AC14" s="2">
        <v>0.75</v>
      </c>
      <c r="AD14" s="2">
        <v>0</v>
      </c>
      <c r="AE14" s="2">
        <v>0</v>
      </c>
      <c r="AF14" s="2">
        <v>0</v>
      </c>
      <c r="AG14" s="2">
        <v>0</v>
      </c>
      <c r="AH14" s="2">
        <v>147.75</v>
      </c>
      <c r="AI14" s="2">
        <v>49.75</v>
      </c>
      <c r="AJ14" s="2">
        <v>29.25</v>
      </c>
      <c r="AK14" s="2">
        <v>58.5</v>
      </c>
      <c r="AL14" s="2">
        <v>22</v>
      </c>
      <c r="AM14" s="2">
        <v>105</v>
      </c>
      <c r="AN14" s="2">
        <v>65.25</v>
      </c>
      <c r="AO14" s="2">
        <v>90.75</v>
      </c>
      <c r="AP14" s="2">
        <v>75.25</v>
      </c>
      <c r="AQ14" s="2">
        <v>40.25</v>
      </c>
      <c r="AR14" s="2">
        <v>70</v>
      </c>
      <c r="AS14" s="2">
        <v>581.25</v>
      </c>
      <c r="AT14" s="2">
        <v>0</v>
      </c>
      <c r="AU14" s="2">
        <v>189.25</v>
      </c>
      <c r="AV14" s="2">
        <v>82.75</v>
      </c>
      <c r="AW14" s="2">
        <v>55.5</v>
      </c>
      <c r="AX14" s="2">
        <v>43.25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0.28999999999999998</v>
      </c>
      <c r="BO14" s="2">
        <v>0</v>
      </c>
      <c r="BP14" s="2">
        <v>0</v>
      </c>
      <c r="BQ14" s="2">
        <v>0.22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8.5299999999999994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"36/10"</f>
        <v>36/10</v>
      </c>
      <c r="B15" s="56" t="s">
        <v>91</v>
      </c>
      <c r="C15" s="57" t="str">
        <f>"160,0"</f>
        <v>160,0</v>
      </c>
      <c r="D15" s="57">
        <v>63.639923199999998</v>
      </c>
      <c r="E15" s="2">
        <v>1.89</v>
      </c>
      <c r="F15" s="2">
        <v>0</v>
      </c>
      <c r="G15" s="2">
        <v>0</v>
      </c>
      <c r="H15" s="2">
        <v>0</v>
      </c>
      <c r="I15" s="2">
        <v>6.39</v>
      </c>
      <c r="J15" s="2">
        <v>0.24</v>
      </c>
      <c r="K15" s="2">
        <v>1.03</v>
      </c>
      <c r="L15" s="2">
        <v>0</v>
      </c>
      <c r="M15" s="2">
        <v>0</v>
      </c>
      <c r="N15" s="2">
        <v>0.2</v>
      </c>
      <c r="O15" s="2">
        <v>0.76</v>
      </c>
      <c r="P15" s="2">
        <v>40.450000000000003</v>
      </c>
      <c r="Q15" s="2">
        <v>145.36000000000001</v>
      </c>
      <c r="R15" s="2">
        <v>88.17</v>
      </c>
      <c r="S15" s="2">
        <v>21.58</v>
      </c>
      <c r="T15" s="2">
        <v>80.88</v>
      </c>
      <c r="U15" s="2">
        <v>0.69</v>
      </c>
      <c r="V15" s="2">
        <v>9.6</v>
      </c>
      <c r="W15" s="2">
        <v>6.91</v>
      </c>
      <c r="X15" s="2">
        <v>17.7</v>
      </c>
      <c r="Y15" s="2">
        <v>0.01</v>
      </c>
      <c r="Z15" s="2">
        <v>0.03</v>
      </c>
      <c r="AA15" s="2">
        <v>0.1</v>
      </c>
      <c r="AB15" s="2">
        <v>0.11</v>
      </c>
      <c r="AC15" s="2">
        <v>0.86</v>
      </c>
      <c r="AD15" s="2">
        <v>0.42</v>
      </c>
      <c r="AE15" s="2">
        <v>0</v>
      </c>
      <c r="AF15" s="2">
        <v>122.58</v>
      </c>
      <c r="AG15" s="2">
        <v>121.07</v>
      </c>
      <c r="AH15" s="2">
        <v>209.69</v>
      </c>
      <c r="AI15" s="2">
        <v>169.95</v>
      </c>
      <c r="AJ15" s="2">
        <v>56.76</v>
      </c>
      <c r="AK15" s="2">
        <v>99.87</v>
      </c>
      <c r="AL15" s="2">
        <v>32.76</v>
      </c>
      <c r="AM15" s="2">
        <v>111.75</v>
      </c>
      <c r="AN15" s="2">
        <v>1.02</v>
      </c>
      <c r="AO15" s="2">
        <v>2.29</v>
      </c>
      <c r="AP15" s="2">
        <v>2.17</v>
      </c>
      <c r="AQ15" s="2">
        <v>0.63</v>
      </c>
      <c r="AR15" s="2">
        <v>0.81</v>
      </c>
      <c r="AS15" s="2">
        <v>7.22</v>
      </c>
      <c r="AT15" s="2">
        <v>1.8</v>
      </c>
      <c r="AU15" s="2">
        <v>0.78</v>
      </c>
      <c r="AV15" s="2">
        <v>0.78</v>
      </c>
      <c r="AW15" s="2">
        <v>139.47999999999999</v>
      </c>
      <c r="AX15" s="2">
        <v>20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0.01</v>
      </c>
      <c r="BO15" s="2">
        <v>0</v>
      </c>
      <c r="BP15" s="2">
        <v>0</v>
      </c>
      <c r="BQ15" s="2">
        <v>0.03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158.88</v>
      </c>
      <c r="BY15" s="2">
        <v>10.75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3.2</v>
      </c>
      <c r="CK15" s="2">
        <v>0</v>
      </c>
    </row>
    <row r="16" spans="1:89" s="58" customFormat="1" ht="14.25" x14ac:dyDescent="0.2">
      <c r="B16" s="59" t="s">
        <v>92</v>
      </c>
      <c r="C16" s="60"/>
      <c r="D16" s="60">
        <v>527.33000000000004</v>
      </c>
      <c r="E16" s="58">
        <v>14.74</v>
      </c>
      <c r="F16" s="58">
        <v>1.18</v>
      </c>
      <c r="G16" s="58">
        <v>0</v>
      </c>
      <c r="H16" s="58">
        <v>0</v>
      </c>
      <c r="I16" s="58">
        <v>29.48</v>
      </c>
      <c r="J16" s="58">
        <v>18.43</v>
      </c>
      <c r="K16" s="58">
        <v>2.16</v>
      </c>
      <c r="L16" s="58">
        <v>0</v>
      </c>
      <c r="M16" s="58">
        <v>0</v>
      </c>
      <c r="N16" s="58">
        <v>1.73</v>
      </c>
      <c r="O16" s="58">
        <v>3.47</v>
      </c>
      <c r="P16" s="58">
        <v>394.24</v>
      </c>
      <c r="Q16" s="58">
        <v>420.4</v>
      </c>
      <c r="R16" s="58">
        <v>349.37</v>
      </c>
      <c r="S16" s="58">
        <v>64.11</v>
      </c>
      <c r="T16" s="58">
        <v>403.51</v>
      </c>
      <c r="U16" s="58">
        <v>2.0499999999999998</v>
      </c>
      <c r="V16" s="58">
        <v>105.77</v>
      </c>
      <c r="W16" s="58">
        <v>74.23</v>
      </c>
      <c r="X16" s="58">
        <v>172.29</v>
      </c>
      <c r="Y16" s="58">
        <v>1.7</v>
      </c>
      <c r="Z16" s="58">
        <v>0.14000000000000001</v>
      </c>
      <c r="AA16" s="58">
        <v>0.51</v>
      </c>
      <c r="AB16" s="58">
        <v>1.05</v>
      </c>
      <c r="AC16" s="58">
        <v>7.15</v>
      </c>
      <c r="AD16" s="58">
        <v>0.95</v>
      </c>
      <c r="AE16" s="58">
        <v>0</v>
      </c>
      <c r="AF16" s="58">
        <v>126.45</v>
      </c>
      <c r="AG16" s="58">
        <v>124.86</v>
      </c>
      <c r="AH16" s="58">
        <v>2810.07</v>
      </c>
      <c r="AI16" s="58">
        <v>2031.53</v>
      </c>
      <c r="AJ16" s="58">
        <v>767.42</v>
      </c>
      <c r="AK16" s="58">
        <v>1235.1500000000001</v>
      </c>
      <c r="AL16" s="58">
        <v>321</v>
      </c>
      <c r="AM16" s="58">
        <v>1553.07</v>
      </c>
      <c r="AN16" s="58">
        <v>825.17</v>
      </c>
      <c r="AO16" s="58">
        <v>1533.05</v>
      </c>
      <c r="AP16" s="58">
        <v>1770.24</v>
      </c>
      <c r="AQ16" s="58">
        <v>801.85</v>
      </c>
      <c r="AR16" s="58">
        <v>660.93</v>
      </c>
      <c r="AS16" s="58">
        <v>5612.57</v>
      </c>
      <c r="AT16" s="58">
        <v>180.8</v>
      </c>
      <c r="AU16" s="58">
        <v>2756.38</v>
      </c>
      <c r="AV16" s="58">
        <v>1311.07</v>
      </c>
      <c r="AW16" s="58">
        <v>1400.95</v>
      </c>
      <c r="AX16" s="58">
        <v>276.33999999999997</v>
      </c>
      <c r="AY16" s="58">
        <v>0.5</v>
      </c>
      <c r="AZ16" s="58">
        <v>0.44</v>
      </c>
      <c r="BA16" s="58">
        <v>0.3</v>
      </c>
      <c r="BB16" s="58">
        <v>0.73</v>
      </c>
      <c r="BC16" s="58">
        <v>0.2</v>
      </c>
      <c r="BD16" s="58">
        <v>0.97</v>
      </c>
      <c r="BE16" s="58">
        <v>0.21</v>
      </c>
      <c r="BF16" s="58">
        <v>2.86</v>
      </c>
      <c r="BG16" s="58">
        <v>0.12</v>
      </c>
      <c r="BH16" s="58">
        <v>0.92</v>
      </c>
      <c r="BI16" s="58">
        <v>0.19</v>
      </c>
      <c r="BJ16" s="58">
        <v>0.2</v>
      </c>
      <c r="BK16" s="58">
        <v>0</v>
      </c>
      <c r="BL16" s="58">
        <v>0.44</v>
      </c>
      <c r="BM16" s="58">
        <v>0.3</v>
      </c>
      <c r="BN16" s="58">
        <v>9.5</v>
      </c>
      <c r="BO16" s="58">
        <v>0.01</v>
      </c>
      <c r="BP16" s="58">
        <v>0</v>
      </c>
      <c r="BQ16" s="58">
        <v>4.05</v>
      </c>
      <c r="BR16" s="58">
        <v>0.08</v>
      </c>
      <c r="BS16" s="58">
        <v>0.04</v>
      </c>
      <c r="BT16" s="58">
        <v>0</v>
      </c>
      <c r="BU16" s="58">
        <v>0</v>
      </c>
      <c r="BV16" s="58">
        <v>0</v>
      </c>
      <c r="BW16" s="58">
        <v>282.49</v>
      </c>
      <c r="BX16" s="58" t="e">
        <f>$D$16/#REF!*100</f>
        <v>#REF!</v>
      </c>
      <c r="BY16" s="58">
        <v>118.14</v>
      </c>
      <c r="CA16" s="58">
        <v>0</v>
      </c>
      <c r="CB16" s="58">
        <v>0</v>
      </c>
      <c r="CC16" s="58">
        <v>0</v>
      </c>
      <c r="CD16" s="58">
        <v>0</v>
      </c>
      <c r="CE16" s="58">
        <v>0</v>
      </c>
      <c r="CF16" s="58">
        <v>0</v>
      </c>
      <c r="CG16" s="58">
        <v>0</v>
      </c>
      <c r="CH16" s="58">
        <v>0</v>
      </c>
      <c r="CI16" s="58">
        <v>0</v>
      </c>
      <c r="CJ16" s="58">
        <v>10.7</v>
      </c>
      <c r="CK16" s="58">
        <v>0.38</v>
      </c>
    </row>
    <row r="17" spans="1:89" s="2" customFormat="1" ht="15" x14ac:dyDescent="0.25">
      <c r="B17" s="61" t="s">
        <v>93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94</v>
      </c>
      <c r="C18" s="57" t="str">
        <f>"130,0"</f>
        <v>130,0</v>
      </c>
      <c r="D18" s="57">
        <v>63.283999999999985</v>
      </c>
      <c r="E18" s="2">
        <v>0.13</v>
      </c>
      <c r="F18" s="2">
        <v>0</v>
      </c>
      <c r="G18" s="2">
        <v>0</v>
      </c>
      <c r="H18" s="2">
        <v>0</v>
      </c>
      <c r="I18" s="2">
        <v>11.7</v>
      </c>
      <c r="J18" s="2">
        <v>1.04</v>
      </c>
      <c r="K18" s="2">
        <v>2.34</v>
      </c>
      <c r="L18" s="2">
        <v>0</v>
      </c>
      <c r="M18" s="2">
        <v>0</v>
      </c>
      <c r="N18" s="2">
        <v>1.04</v>
      </c>
      <c r="O18" s="2">
        <v>0.65</v>
      </c>
      <c r="P18" s="2">
        <v>33.799999999999997</v>
      </c>
      <c r="Q18" s="2">
        <v>361.4</v>
      </c>
      <c r="R18" s="2">
        <v>20.8</v>
      </c>
      <c r="S18" s="2">
        <v>11.7</v>
      </c>
      <c r="T18" s="2">
        <v>14.3</v>
      </c>
      <c r="U18" s="2">
        <v>2.86</v>
      </c>
      <c r="V18" s="2">
        <v>0</v>
      </c>
      <c r="W18" s="2">
        <v>39</v>
      </c>
      <c r="X18" s="2">
        <v>6.5</v>
      </c>
      <c r="Y18" s="2">
        <v>0.26</v>
      </c>
      <c r="Z18" s="2">
        <v>0.04</v>
      </c>
      <c r="AA18" s="2">
        <v>0.03</v>
      </c>
      <c r="AB18" s="2">
        <v>0.39</v>
      </c>
      <c r="AC18" s="2">
        <v>0.52</v>
      </c>
      <c r="AD18" s="2">
        <v>13</v>
      </c>
      <c r="AE18" s="2">
        <v>0</v>
      </c>
      <c r="AF18" s="2">
        <v>0</v>
      </c>
      <c r="AG18" s="2">
        <v>0</v>
      </c>
      <c r="AH18" s="2">
        <v>24.7</v>
      </c>
      <c r="AI18" s="2">
        <v>23.4</v>
      </c>
      <c r="AJ18" s="2">
        <v>3.9</v>
      </c>
      <c r="AK18" s="2">
        <v>14.3</v>
      </c>
      <c r="AL18" s="2">
        <v>3.9</v>
      </c>
      <c r="AM18" s="2">
        <v>11.7</v>
      </c>
      <c r="AN18" s="2">
        <v>22.1</v>
      </c>
      <c r="AO18" s="2">
        <v>13</v>
      </c>
      <c r="AP18" s="2">
        <v>101.4</v>
      </c>
      <c r="AQ18" s="2">
        <v>9.1</v>
      </c>
      <c r="AR18" s="2">
        <v>18.2</v>
      </c>
      <c r="AS18" s="2">
        <v>54.6</v>
      </c>
      <c r="AT18" s="2">
        <v>0</v>
      </c>
      <c r="AU18" s="2">
        <v>16.899999999999999</v>
      </c>
      <c r="AV18" s="2">
        <v>20.8</v>
      </c>
      <c r="AW18" s="2">
        <v>7.8</v>
      </c>
      <c r="AX18" s="2">
        <v>6.5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112.19</v>
      </c>
      <c r="BY18" s="2">
        <v>6.5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95</v>
      </c>
      <c r="C19" s="60"/>
      <c r="D19" s="60">
        <v>63.28</v>
      </c>
      <c r="E19" s="58">
        <v>0.13</v>
      </c>
      <c r="F19" s="58">
        <v>0</v>
      </c>
      <c r="G19" s="58">
        <v>0</v>
      </c>
      <c r="H19" s="58">
        <v>0</v>
      </c>
      <c r="I19" s="58">
        <v>11.7</v>
      </c>
      <c r="J19" s="58">
        <v>1.04</v>
      </c>
      <c r="K19" s="58">
        <v>2.34</v>
      </c>
      <c r="L19" s="58">
        <v>0</v>
      </c>
      <c r="M19" s="58">
        <v>0</v>
      </c>
      <c r="N19" s="58">
        <v>1.04</v>
      </c>
      <c r="O19" s="58">
        <v>0.65</v>
      </c>
      <c r="P19" s="58">
        <v>33.799999999999997</v>
      </c>
      <c r="Q19" s="58">
        <v>361.4</v>
      </c>
      <c r="R19" s="58">
        <v>20.8</v>
      </c>
      <c r="S19" s="58">
        <v>11.7</v>
      </c>
      <c r="T19" s="58">
        <v>14.3</v>
      </c>
      <c r="U19" s="58">
        <v>2.86</v>
      </c>
      <c r="V19" s="58">
        <v>0</v>
      </c>
      <c r="W19" s="58">
        <v>39</v>
      </c>
      <c r="X19" s="58">
        <v>6.5</v>
      </c>
      <c r="Y19" s="58">
        <v>0.26</v>
      </c>
      <c r="Z19" s="58">
        <v>0.04</v>
      </c>
      <c r="AA19" s="58">
        <v>0.03</v>
      </c>
      <c r="AB19" s="58">
        <v>0.39</v>
      </c>
      <c r="AC19" s="58">
        <v>0.52</v>
      </c>
      <c r="AD19" s="58">
        <v>13</v>
      </c>
      <c r="AE19" s="58">
        <v>0</v>
      </c>
      <c r="AF19" s="58">
        <v>0</v>
      </c>
      <c r="AG19" s="58">
        <v>0</v>
      </c>
      <c r="AH19" s="58">
        <v>24.7</v>
      </c>
      <c r="AI19" s="58">
        <v>23.4</v>
      </c>
      <c r="AJ19" s="58">
        <v>3.9</v>
      </c>
      <c r="AK19" s="58">
        <v>14.3</v>
      </c>
      <c r="AL19" s="58">
        <v>3.9</v>
      </c>
      <c r="AM19" s="58">
        <v>11.7</v>
      </c>
      <c r="AN19" s="58">
        <v>22.1</v>
      </c>
      <c r="AO19" s="58">
        <v>13</v>
      </c>
      <c r="AP19" s="58">
        <v>101.4</v>
      </c>
      <c r="AQ19" s="58">
        <v>9.1</v>
      </c>
      <c r="AR19" s="58">
        <v>18.2</v>
      </c>
      <c r="AS19" s="58">
        <v>54.6</v>
      </c>
      <c r="AT19" s="58">
        <v>0</v>
      </c>
      <c r="AU19" s="58">
        <v>16.899999999999999</v>
      </c>
      <c r="AV19" s="58">
        <v>20.8</v>
      </c>
      <c r="AW19" s="58">
        <v>7.8</v>
      </c>
      <c r="AX19" s="58">
        <v>6.5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112.19</v>
      </c>
      <c r="BX19" s="58" t="e">
        <f>$D$19/#REF!*100</f>
        <v>#REF!</v>
      </c>
      <c r="BY19" s="58">
        <v>6.5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96</v>
      </c>
      <c r="C20" s="57"/>
      <c r="D20" s="57"/>
    </row>
    <row r="21" spans="1:89" s="2" customFormat="1" ht="15" x14ac:dyDescent="0.25">
      <c r="A21" s="2" t="str">
        <f>"32/1"</f>
        <v>32/1</v>
      </c>
      <c r="B21" s="56" t="s">
        <v>142</v>
      </c>
      <c r="C21" s="57" t="str">
        <f>"30,0"</f>
        <v>30,0</v>
      </c>
      <c r="D21" s="57">
        <v>20.350858752000001</v>
      </c>
      <c r="E21" s="2">
        <v>0.13</v>
      </c>
      <c r="F21" s="2">
        <v>0.68</v>
      </c>
      <c r="G21" s="2">
        <v>0</v>
      </c>
      <c r="H21" s="2">
        <v>0</v>
      </c>
      <c r="I21" s="2">
        <v>2.02</v>
      </c>
      <c r="J21" s="2">
        <v>0.03</v>
      </c>
      <c r="K21" s="2">
        <v>0.65</v>
      </c>
      <c r="L21" s="2">
        <v>0</v>
      </c>
      <c r="M21" s="2">
        <v>0</v>
      </c>
      <c r="N21" s="2">
        <v>0.03</v>
      </c>
      <c r="O21" s="2">
        <v>0.44</v>
      </c>
      <c r="P21" s="2">
        <v>66.599999999999994</v>
      </c>
      <c r="Q21" s="2">
        <v>67.010000000000005</v>
      </c>
      <c r="R21" s="2">
        <v>10.220000000000001</v>
      </c>
      <c r="S21" s="2">
        <v>5.79</v>
      </c>
      <c r="T21" s="2">
        <v>11.38</v>
      </c>
      <c r="U21" s="2">
        <v>0.37</v>
      </c>
      <c r="V21" s="2">
        <v>0</v>
      </c>
      <c r="W21" s="2">
        <v>2.4700000000000002</v>
      </c>
      <c r="X21" s="2">
        <v>0.59</v>
      </c>
      <c r="Y21" s="2">
        <v>0.49</v>
      </c>
      <c r="Z21" s="2">
        <v>0</v>
      </c>
      <c r="AA21" s="2">
        <v>0.01</v>
      </c>
      <c r="AB21" s="2">
        <v>0.04</v>
      </c>
      <c r="AC21" s="2">
        <v>0.12</v>
      </c>
      <c r="AD21" s="2">
        <v>0.57999999999999996</v>
      </c>
      <c r="AE21" s="2">
        <v>0</v>
      </c>
      <c r="AF21" s="2">
        <v>0</v>
      </c>
      <c r="AG21" s="2">
        <v>0</v>
      </c>
      <c r="AH21" s="2">
        <v>19.29</v>
      </c>
      <c r="AI21" s="2">
        <v>25.88</v>
      </c>
      <c r="AJ21" s="2">
        <v>5.7</v>
      </c>
      <c r="AK21" s="2">
        <v>15.12</v>
      </c>
      <c r="AL21" s="2">
        <v>4.03</v>
      </c>
      <c r="AM21" s="2">
        <v>12.86</v>
      </c>
      <c r="AN21" s="2">
        <v>11.42</v>
      </c>
      <c r="AO21" s="2">
        <v>20.43</v>
      </c>
      <c r="AP21" s="2">
        <v>91.19</v>
      </c>
      <c r="AQ21" s="2">
        <v>4.2300000000000004</v>
      </c>
      <c r="AR21" s="2">
        <v>10.74</v>
      </c>
      <c r="AS21" s="2">
        <v>77.150000000000006</v>
      </c>
      <c r="AT21" s="2">
        <v>0</v>
      </c>
      <c r="AU21" s="2">
        <v>13.48</v>
      </c>
      <c r="AV21" s="2">
        <v>17.96</v>
      </c>
      <c r="AW21" s="2">
        <v>14.24</v>
      </c>
      <c r="AX21" s="2">
        <v>4.25</v>
      </c>
      <c r="AY21" s="2">
        <v>0.03</v>
      </c>
      <c r="AZ21" s="2">
        <v>0.01</v>
      </c>
      <c r="BA21" s="2">
        <v>0.01</v>
      </c>
      <c r="BB21" s="2">
        <v>0.02</v>
      </c>
      <c r="BC21" s="2">
        <v>0.02</v>
      </c>
      <c r="BD21" s="2">
        <v>0.08</v>
      </c>
      <c r="BE21" s="2">
        <v>0</v>
      </c>
      <c r="BF21" s="2">
        <v>0.06</v>
      </c>
      <c r="BG21" s="2">
        <v>0</v>
      </c>
      <c r="BH21" s="2">
        <v>0.04</v>
      </c>
      <c r="BI21" s="2">
        <v>0</v>
      </c>
      <c r="BJ21" s="2">
        <v>0.01</v>
      </c>
      <c r="BK21" s="2">
        <v>0</v>
      </c>
      <c r="BL21" s="2">
        <v>0.02</v>
      </c>
      <c r="BM21" s="2">
        <v>0.02</v>
      </c>
      <c r="BN21" s="2">
        <v>0.24</v>
      </c>
      <c r="BO21" s="2">
        <v>0.01</v>
      </c>
      <c r="BP21" s="2">
        <v>0</v>
      </c>
      <c r="BQ21" s="2">
        <v>0.61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25.52</v>
      </c>
      <c r="BY21" s="2">
        <v>0.41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0.15</v>
      </c>
    </row>
    <row r="22" spans="1:89" s="2" customFormat="1" ht="15" x14ac:dyDescent="0.25">
      <c r="A22" s="2" t="str">
        <f>"12/2"</f>
        <v>12/2</v>
      </c>
      <c r="B22" s="56" t="s">
        <v>97</v>
      </c>
      <c r="C22" s="57" t="str">
        <f>"150,0"</f>
        <v>150,0</v>
      </c>
      <c r="D22" s="57">
        <v>76.945074899999994</v>
      </c>
      <c r="E22" s="2">
        <v>0.9</v>
      </c>
      <c r="F22" s="2">
        <v>0.03</v>
      </c>
      <c r="G22" s="2">
        <v>0</v>
      </c>
      <c r="H22" s="2">
        <v>0</v>
      </c>
      <c r="I22" s="2">
        <v>1.67</v>
      </c>
      <c r="J22" s="2">
        <v>10.199999999999999</v>
      </c>
      <c r="K22" s="2">
        <v>1.1200000000000001</v>
      </c>
      <c r="L22" s="2">
        <v>0</v>
      </c>
      <c r="M22" s="2">
        <v>0</v>
      </c>
      <c r="N22" s="2">
        <v>0.11</v>
      </c>
      <c r="O22" s="2">
        <v>0.97</v>
      </c>
      <c r="P22" s="2">
        <v>125.75</v>
      </c>
      <c r="Q22" s="2">
        <v>255.27</v>
      </c>
      <c r="R22" s="2">
        <v>13.09</v>
      </c>
      <c r="S22" s="2">
        <v>13.99</v>
      </c>
      <c r="T22" s="2">
        <v>43.26</v>
      </c>
      <c r="U22" s="2">
        <v>0.65</v>
      </c>
      <c r="V22" s="2">
        <v>18</v>
      </c>
      <c r="W22" s="2">
        <v>985.39</v>
      </c>
      <c r="X22" s="2">
        <v>200.36</v>
      </c>
      <c r="Y22" s="2">
        <v>0.24</v>
      </c>
      <c r="Z22" s="2">
        <v>0.06</v>
      </c>
      <c r="AA22" s="2">
        <v>0.05</v>
      </c>
      <c r="AB22" s="2">
        <v>0.59</v>
      </c>
      <c r="AC22" s="2">
        <v>1.2</v>
      </c>
      <c r="AD22" s="2">
        <v>3.42</v>
      </c>
      <c r="AE22" s="2">
        <v>0</v>
      </c>
      <c r="AF22" s="2">
        <v>0.62</v>
      </c>
      <c r="AG22" s="2">
        <v>0.6</v>
      </c>
      <c r="AH22" s="2">
        <v>133.47</v>
      </c>
      <c r="AI22" s="2">
        <v>86.92</v>
      </c>
      <c r="AJ22" s="2">
        <v>35.909999999999997</v>
      </c>
      <c r="AK22" s="2">
        <v>69.77</v>
      </c>
      <c r="AL22" s="2">
        <v>25.63</v>
      </c>
      <c r="AM22" s="2">
        <v>85.84</v>
      </c>
      <c r="AN22" s="2">
        <v>83.73</v>
      </c>
      <c r="AO22" s="2">
        <v>129.22999999999999</v>
      </c>
      <c r="AP22" s="2">
        <v>121.28</v>
      </c>
      <c r="AQ22" s="2">
        <v>37.6</v>
      </c>
      <c r="AR22" s="2">
        <v>63.27</v>
      </c>
      <c r="AS22" s="2">
        <v>413.46</v>
      </c>
      <c r="AT22" s="2">
        <v>0.66</v>
      </c>
      <c r="AU22" s="2">
        <v>104.3</v>
      </c>
      <c r="AV22" s="2">
        <v>94.03</v>
      </c>
      <c r="AW22" s="2">
        <v>54</v>
      </c>
      <c r="AX22" s="2">
        <v>34.47</v>
      </c>
      <c r="AY22" s="2">
        <v>0.06</v>
      </c>
      <c r="AZ22" s="2">
        <v>0.03</v>
      </c>
      <c r="BA22" s="2">
        <v>0.02</v>
      </c>
      <c r="BB22" s="2">
        <v>0.04</v>
      </c>
      <c r="BC22" s="2">
        <v>0.04</v>
      </c>
      <c r="BD22" s="2">
        <v>0.17</v>
      </c>
      <c r="BE22" s="2">
        <v>0.02</v>
      </c>
      <c r="BF22" s="2">
        <v>0.36</v>
      </c>
      <c r="BG22" s="2">
        <v>0.01</v>
      </c>
      <c r="BH22" s="2">
        <v>0.11</v>
      </c>
      <c r="BI22" s="2">
        <v>0.01</v>
      </c>
      <c r="BJ22" s="2">
        <v>0.05</v>
      </c>
      <c r="BK22" s="2">
        <v>0</v>
      </c>
      <c r="BL22" s="2">
        <v>0.03</v>
      </c>
      <c r="BM22" s="2">
        <v>0.04</v>
      </c>
      <c r="BN22" s="2">
        <v>0.33</v>
      </c>
      <c r="BO22" s="2">
        <v>0</v>
      </c>
      <c r="BP22" s="2">
        <v>0</v>
      </c>
      <c r="BQ22" s="2">
        <v>0.11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152.54</v>
      </c>
      <c r="BY22" s="2">
        <v>182.23</v>
      </c>
      <c r="CA22" s="2">
        <v>1.44</v>
      </c>
      <c r="CB22" s="2">
        <v>1.23</v>
      </c>
      <c r="CC22" s="2">
        <v>1.33</v>
      </c>
      <c r="CD22" s="2">
        <v>180</v>
      </c>
      <c r="CE22" s="2">
        <v>63</v>
      </c>
      <c r="CF22" s="2">
        <v>121.5</v>
      </c>
      <c r="CG22" s="2">
        <v>1.55</v>
      </c>
      <c r="CH22" s="2">
        <v>0.94</v>
      </c>
      <c r="CI22" s="2">
        <v>1.34</v>
      </c>
      <c r="CJ22" s="2">
        <v>0</v>
      </c>
      <c r="CK22" s="2">
        <v>0.3</v>
      </c>
    </row>
    <row r="23" spans="1:89" s="2" customFormat="1" ht="15" x14ac:dyDescent="0.25">
      <c r="A23" s="2" t="str">
        <f>"3/3"</f>
        <v>3/3</v>
      </c>
      <c r="B23" s="56" t="s">
        <v>98</v>
      </c>
      <c r="C23" s="57" t="str">
        <f>"130,0"</f>
        <v>130,0</v>
      </c>
      <c r="D23" s="57">
        <v>114.9076175</v>
      </c>
      <c r="E23" s="2">
        <v>1.97</v>
      </c>
      <c r="F23" s="2">
        <v>7.0000000000000007E-2</v>
      </c>
      <c r="G23" s="2">
        <v>0</v>
      </c>
      <c r="H23" s="2">
        <v>0</v>
      </c>
      <c r="I23" s="2">
        <v>1.86</v>
      </c>
      <c r="J23" s="2">
        <v>15.8</v>
      </c>
      <c r="K23" s="2">
        <v>1.47</v>
      </c>
      <c r="L23" s="2">
        <v>0</v>
      </c>
      <c r="M23" s="2">
        <v>0</v>
      </c>
      <c r="N23" s="2">
        <v>0.25</v>
      </c>
      <c r="O23" s="2">
        <v>1.64</v>
      </c>
      <c r="P23" s="2">
        <v>67.459999999999994</v>
      </c>
      <c r="Q23" s="2">
        <v>551.41999999999996</v>
      </c>
      <c r="R23" s="2">
        <v>29.43</v>
      </c>
      <c r="S23" s="2">
        <v>26.31</v>
      </c>
      <c r="T23" s="2">
        <v>75.25</v>
      </c>
      <c r="U23" s="2">
        <v>0.97</v>
      </c>
      <c r="V23" s="2">
        <v>16.25</v>
      </c>
      <c r="W23" s="2">
        <v>29.56</v>
      </c>
      <c r="X23" s="2">
        <v>21.71</v>
      </c>
      <c r="Y23" s="2">
        <v>0.15</v>
      </c>
      <c r="Z23" s="2">
        <v>0.1</v>
      </c>
      <c r="AA23" s="2">
        <v>0.09</v>
      </c>
      <c r="AB23" s="2">
        <v>1.1599999999999999</v>
      </c>
      <c r="AC23" s="2">
        <v>2.2400000000000002</v>
      </c>
      <c r="AD23" s="2">
        <v>4.72</v>
      </c>
      <c r="AE23" s="2">
        <v>0</v>
      </c>
      <c r="AF23" s="2">
        <v>26.46</v>
      </c>
      <c r="AG23" s="2">
        <v>26.12</v>
      </c>
      <c r="AH23" s="2">
        <v>100.53</v>
      </c>
      <c r="AI23" s="2">
        <v>102.35</v>
      </c>
      <c r="AJ23" s="2">
        <v>23.06</v>
      </c>
      <c r="AK23" s="2">
        <v>65.98</v>
      </c>
      <c r="AL23" s="2">
        <v>30.2</v>
      </c>
      <c r="AM23" s="2">
        <v>69.41</v>
      </c>
      <c r="AN23" s="2">
        <v>65.58</v>
      </c>
      <c r="AO23" s="2">
        <v>178.64</v>
      </c>
      <c r="AP23" s="2">
        <v>79.56</v>
      </c>
      <c r="AQ23" s="2">
        <v>16.64</v>
      </c>
      <c r="AR23" s="2">
        <v>46.31</v>
      </c>
      <c r="AS23" s="2">
        <v>248.91</v>
      </c>
      <c r="AT23" s="2">
        <v>0</v>
      </c>
      <c r="AU23" s="2">
        <v>34.83</v>
      </c>
      <c r="AV23" s="2">
        <v>31.68</v>
      </c>
      <c r="AW23" s="2">
        <v>63.05</v>
      </c>
      <c r="AX23" s="2">
        <v>18.77</v>
      </c>
      <c r="AY23" s="2">
        <v>0.08</v>
      </c>
      <c r="AZ23" s="2">
        <v>0.04</v>
      </c>
      <c r="BA23" s="2">
        <v>0.02</v>
      </c>
      <c r="BB23" s="2">
        <v>0.05</v>
      </c>
      <c r="BC23" s="2">
        <v>0.05</v>
      </c>
      <c r="BD23" s="2">
        <v>0.25</v>
      </c>
      <c r="BE23" s="2">
        <v>0</v>
      </c>
      <c r="BF23" s="2">
        <v>0.76</v>
      </c>
      <c r="BG23" s="2">
        <v>0</v>
      </c>
      <c r="BH23" s="2">
        <v>0.23</v>
      </c>
      <c r="BI23" s="2">
        <v>0</v>
      </c>
      <c r="BJ23" s="2">
        <v>0</v>
      </c>
      <c r="BK23" s="2">
        <v>0</v>
      </c>
      <c r="BL23" s="2">
        <v>0.05</v>
      </c>
      <c r="BM23" s="2">
        <v>0.08</v>
      </c>
      <c r="BN23" s="2">
        <v>0.73</v>
      </c>
      <c r="BO23" s="2">
        <v>0</v>
      </c>
      <c r="BP23" s="2">
        <v>0</v>
      </c>
      <c r="BQ23" s="2">
        <v>0.12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107.14</v>
      </c>
      <c r="BY23" s="2">
        <v>21.18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0.2</v>
      </c>
    </row>
    <row r="24" spans="1:89" s="2" customFormat="1" ht="15" x14ac:dyDescent="0.25">
      <c r="A24" s="2" t="str">
        <f>"1/9"</f>
        <v>1/9</v>
      </c>
      <c r="B24" s="56" t="s">
        <v>143</v>
      </c>
      <c r="C24" s="57" t="str">
        <f>"50,0"</f>
        <v>50,0</v>
      </c>
      <c r="D24" s="57">
        <v>131.56950000000001</v>
      </c>
      <c r="E24" s="2">
        <v>3.04</v>
      </c>
      <c r="F24" s="2">
        <v>0</v>
      </c>
      <c r="G24" s="2">
        <v>0</v>
      </c>
      <c r="H24" s="2">
        <v>0</v>
      </c>
      <c r="I24" s="2">
        <v>0.12</v>
      </c>
      <c r="J24" s="2">
        <v>0</v>
      </c>
      <c r="K24" s="2">
        <v>0.05</v>
      </c>
      <c r="L24" s="2">
        <v>0</v>
      </c>
      <c r="M24" s="2">
        <v>0</v>
      </c>
      <c r="N24" s="2">
        <v>0</v>
      </c>
      <c r="O24" s="2">
        <v>0.82</v>
      </c>
      <c r="P24" s="2">
        <v>261.27999999999997</v>
      </c>
      <c r="Q24" s="2">
        <v>75.08</v>
      </c>
      <c r="R24" s="2">
        <v>9.94</v>
      </c>
      <c r="S24" s="2">
        <v>9.51</v>
      </c>
      <c r="T24" s="2">
        <v>80.44</v>
      </c>
      <c r="U24" s="2">
        <v>0.9</v>
      </c>
      <c r="V24" s="2">
        <v>24.15</v>
      </c>
      <c r="W24" s="2">
        <v>6.9</v>
      </c>
      <c r="X24" s="2">
        <v>49.68</v>
      </c>
      <c r="Y24" s="2">
        <v>0.35</v>
      </c>
      <c r="Z24" s="2">
        <v>0.03</v>
      </c>
      <c r="AA24" s="2">
        <v>0.06</v>
      </c>
      <c r="AB24" s="2">
        <v>4.25</v>
      </c>
      <c r="AC24" s="2">
        <v>8.6300000000000008</v>
      </c>
      <c r="AD24" s="2">
        <v>0.42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44.48</v>
      </c>
      <c r="BY24" s="2">
        <v>25.3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0.25</v>
      </c>
    </row>
    <row r="25" spans="1:89" s="2" customFormat="1" ht="15" x14ac:dyDescent="0.25">
      <c r="A25" s="2" t="str">
        <f>"6/10"</f>
        <v>6/10</v>
      </c>
      <c r="B25" s="56" t="s">
        <v>144</v>
      </c>
      <c r="C25" s="57" t="str">
        <f>"160,0"</f>
        <v>160,0</v>
      </c>
      <c r="D25" s="57">
        <v>59.992456000000004</v>
      </c>
      <c r="E25" s="2">
        <v>0.01</v>
      </c>
      <c r="F25" s="2">
        <v>0</v>
      </c>
      <c r="G25" s="2">
        <v>0</v>
      </c>
      <c r="H25" s="2">
        <v>0</v>
      </c>
      <c r="I25" s="2">
        <v>13.47</v>
      </c>
      <c r="J25" s="2">
        <v>0.34</v>
      </c>
      <c r="K25" s="2">
        <v>2.0499999999999998</v>
      </c>
      <c r="L25" s="2">
        <v>0</v>
      </c>
      <c r="M25" s="2">
        <v>0</v>
      </c>
      <c r="N25" s="2">
        <v>0.18</v>
      </c>
      <c r="O25" s="2">
        <v>0.49</v>
      </c>
      <c r="P25" s="2">
        <v>2.1</v>
      </c>
      <c r="Q25" s="2">
        <v>204.22</v>
      </c>
      <c r="R25" s="2">
        <v>18.86</v>
      </c>
      <c r="S25" s="2">
        <v>11.97</v>
      </c>
      <c r="T25" s="2">
        <v>16.29</v>
      </c>
      <c r="U25" s="2">
        <v>0.4</v>
      </c>
      <c r="V25" s="2">
        <v>0</v>
      </c>
      <c r="W25" s="2">
        <v>378</v>
      </c>
      <c r="X25" s="2">
        <v>69.959999999999994</v>
      </c>
      <c r="Y25" s="2">
        <v>0.66</v>
      </c>
      <c r="Z25" s="2">
        <v>0.01</v>
      </c>
      <c r="AA25" s="2">
        <v>0.02</v>
      </c>
      <c r="AB25" s="2">
        <v>0.31</v>
      </c>
      <c r="AC25" s="2">
        <v>0.47</v>
      </c>
      <c r="AD25" s="2">
        <v>16.190000000000001</v>
      </c>
      <c r="AE25" s="2">
        <v>0</v>
      </c>
      <c r="AF25" s="2">
        <v>0</v>
      </c>
      <c r="AG25" s="2">
        <v>0</v>
      </c>
      <c r="AH25" s="2">
        <v>0.01</v>
      </c>
      <c r="AI25" s="2">
        <v>0.01</v>
      </c>
      <c r="AJ25" s="2">
        <v>0</v>
      </c>
      <c r="AK25" s="2">
        <v>0.01</v>
      </c>
      <c r="AL25" s="2">
        <v>0</v>
      </c>
      <c r="AM25" s="2">
        <v>0.01</v>
      </c>
      <c r="AN25" s="2">
        <v>0.01</v>
      </c>
      <c r="AO25" s="2">
        <v>0.01</v>
      </c>
      <c r="AP25" s="2">
        <v>0.03</v>
      </c>
      <c r="AQ25" s="2">
        <v>0</v>
      </c>
      <c r="AR25" s="2">
        <v>0</v>
      </c>
      <c r="AS25" s="2">
        <v>0.02</v>
      </c>
      <c r="AT25" s="2">
        <v>0</v>
      </c>
      <c r="AU25" s="2">
        <v>0.01</v>
      </c>
      <c r="AV25" s="2">
        <v>0.01</v>
      </c>
      <c r="AW25" s="2">
        <v>0</v>
      </c>
      <c r="AX25" s="2">
        <v>0</v>
      </c>
      <c r="AY25" s="2">
        <v>0.01</v>
      </c>
      <c r="AZ25" s="2">
        <v>0.01</v>
      </c>
      <c r="BA25" s="2">
        <v>0</v>
      </c>
      <c r="BB25" s="2">
        <v>0.01</v>
      </c>
      <c r="BC25" s="2">
        <v>0.01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0.01</v>
      </c>
      <c r="BJ25" s="2">
        <v>0</v>
      </c>
      <c r="BK25" s="2">
        <v>0</v>
      </c>
      <c r="BL25" s="2">
        <v>0</v>
      </c>
      <c r="BM25" s="2">
        <v>0.01</v>
      </c>
      <c r="BN25" s="2">
        <v>0.01</v>
      </c>
      <c r="BO25" s="2">
        <v>0</v>
      </c>
      <c r="BP25" s="2">
        <v>0</v>
      </c>
      <c r="BQ25" s="2">
        <v>0</v>
      </c>
      <c r="BR25" s="2">
        <v>0</v>
      </c>
      <c r="BS25" s="2">
        <v>0.01</v>
      </c>
      <c r="BT25" s="2">
        <v>0</v>
      </c>
      <c r="BU25" s="2">
        <v>0</v>
      </c>
      <c r="BV25" s="2">
        <v>0</v>
      </c>
      <c r="BW25" s="2">
        <v>170.41</v>
      </c>
      <c r="BY25" s="2">
        <v>63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8</v>
      </c>
      <c r="CK25" s="2">
        <v>0</v>
      </c>
    </row>
    <row r="26" spans="1:89" s="2" customFormat="1" ht="15" x14ac:dyDescent="0.25">
      <c r="A26" s="2" t="str">
        <f>"-"</f>
        <v>-</v>
      </c>
      <c r="B26" s="56" t="s">
        <v>99</v>
      </c>
      <c r="C26" s="57" t="str">
        <f>"30,0"</f>
        <v>30,0</v>
      </c>
      <c r="D26" s="57">
        <v>67.170299999999997</v>
      </c>
      <c r="E26" s="2">
        <v>0</v>
      </c>
      <c r="F26" s="2">
        <v>0</v>
      </c>
      <c r="G26" s="2">
        <v>0</v>
      </c>
      <c r="H26" s="2">
        <v>0</v>
      </c>
      <c r="I26" s="2">
        <v>0.33</v>
      </c>
      <c r="J26" s="2">
        <v>13.68</v>
      </c>
      <c r="K26" s="2">
        <v>0.06</v>
      </c>
      <c r="L26" s="2">
        <v>0</v>
      </c>
      <c r="M26" s="2">
        <v>0</v>
      </c>
      <c r="N26" s="2">
        <v>0</v>
      </c>
      <c r="O26" s="2">
        <v>0.54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152.69</v>
      </c>
      <c r="AI26" s="2">
        <v>50.63</v>
      </c>
      <c r="AJ26" s="2">
        <v>30.02</v>
      </c>
      <c r="AK26" s="2">
        <v>60.03</v>
      </c>
      <c r="AL26" s="2">
        <v>22.71</v>
      </c>
      <c r="AM26" s="2">
        <v>108.58</v>
      </c>
      <c r="AN26" s="2">
        <v>67.34</v>
      </c>
      <c r="AO26" s="2">
        <v>93.96</v>
      </c>
      <c r="AP26" s="2">
        <v>77.52</v>
      </c>
      <c r="AQ26" s="2">
        <v>40.72</v>
      </c>
      <c r="AR26" s="2">
        <v>72.040000000000006</v>
      </c>
      <c r="AS26" s="2">
        <v>602.39</v>
      </c>
      <c r="AT26" s="2">
        <v>0</v>
      </c>
      <c r="AU26" s="2">
        <v>196.27</v>
      </c>
      <c r="AV26" s="2">
        <v>85.35</v>
      </c>
      <c r="AW26" s="2">
        <v>56.64</v>
      </c>
      <c r="AX26" s="2">
        <v>44.89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0.02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0.02</v>
      </c>
      <c r="BO26" s="2">
        <v>0</v>
      </c>
      <c r="BP26" s="2">
        <v>0</v>
      </c>
      <c r="BQ26" s="2">
        <v>0.08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11.73</v>
      </c>
      <c r="BY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2" customFormat="1" ht="15" x14ac:dyDescent="0.25">
      <c r="A27" s="2" t="str">
        <f>"-"</f>
        <v>-</v>
      </c>
      <c r="B27" s="56" t="s">
        <v>100</v>
      </c>
      <c r="C27" s="57" t="str">
        <f>"15,0"</f>
        <v>15,0</v>
      </c>
      <c r="D27" s="57">
        <v>29.006999999999998</v>
      </c>
      <c r="E27" s="2">
        <v>0.03</v>
      </c>
      <c r="F27" s="2">
        <v>0</v>
      </c>
      <c r="G27" s="2">
        <v>0</v>
      </c>
      <c r="H27" s="2">
        <v>0</v>
      </c>
      <c r="I27" s="2">
        <v>0.18</v>
      </c>
      <c r="J27" s="2">
        <v>4.83</v>
      </c>
      <c r="K27" s="2">
        <v>1.25</v>
      </c>
      <c r="L27" s="2">
        <v>0</v>
      </c>
      <c r="M27" s="2">
        <v>0</v>
      </c>
      <c r="N27" s="2">
        <v>0.15</v>
      </c>
      <c r="O27" s="2">
        <v>0.38</v>
      </c>
      <c r="P27" s="2">
        <v>91.5</v>
      </c>
      <c r="Q27" s="2">
        <v>36.75</v>
      </c>
      <c r="R27" s="2">
        <v>5.25</v>
      </c>
      <c r="S27" s="2">
        <v>7.05</v>
      </c>
      <c r="T27" s="2">
        <v>23.7</v>
      </c>
      <c r="U27" s="2">
        <v>0.59</v>
      </c>
      <c r="V27" s="2">
        <v>0</v>
      </c>
      <c r="W27" s="2">
        <v>0.75</v>
      </c>
      <c r="X27" s="2">
        <v>0.15</v>
      </c>
      <c r="Y27" s="2">
        <v>0.21</v>
      </c>
      <c r="Z27" s="2">
        <v>0.03</v>
      </c>
      <c r="AA27" s="2">
        <v>0.01</v>
      </c>
      <c r="AB27" s="2">
        <v>0.11</v>
      </c>
      <c r="AC27" s="2">
        <v>0.3</v>
      </c>
      <c r="AD27" s="2">
        <v>0</v>
      </c>
      <c r="AE27" s="2">
        <v>0</v>
      </c>
      <c r="AF27" s="2">
        <v>0</v>
      </c>
      <c r="AG27" s="2">
        <v>0</v>
      </c>
      <c r="AH27" s="2">
        <v>64.05</v>
      </c>
      <c r="AI27" s="2">
        <v>33.450000000000003</v>
      </c>
      <c r="AJ27" s="2">
        <v>13.95</v>
      </c>
      <c r="AK27" s="2">
        <v>29.7</v>
      </c>
      <c r="AL27" s="2">
        <v>12</v>
      </c>
      <c r="AM27" s="2">
        <v>55.65</v>
      </c>
      <c r="AN27" s="2">
        <v>44.55</v>
      </c>
      <c r="AO27" s="2">
        <v>43.65</v>
      </c>
      <c r="AP27" s="2">
        <v>69.599999999999994</v>
      </c>
      <c r="AQ27" s="2">
        <v>18.600000000000001</v>
      </c>
      <c r="AR27" s="2">
        <v>46.5</v>
      </c>
      <c r="AS27" s="2">
        <v>229.35</v>
      </c>
      <c r="AT27" s="2">
        <v>0</v>
      </c>
      <c r="AU27" s="2">
        <v>78.900000000000006</v>
      </c>
      <c r="AV27" s="2">
        <v>43.65</v>
      </c>
      <c r="AW27" s="2">
        <v>27</v>
      </c>
      <c r="AX27" s="2">
        <v>19.5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0.02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0.02</v>
      </c>
      <c r="BO27" s="2">
        <v>0</v>
      </c>
      <c r="BP27" s="2">
        <v>0</v>
      </c>
      <c r="BQ27" s="2">
        <v>7.0000000000000007E-2</v>
      </c>
      <c r="BR27" s="2">
        <v>0.01</v>
      </c>
      <c r="BS27" s="2">
        <v>0</v>
      </c>
      <c r="BT27" s="2">
        <v>0</v>
      </c>
      <c r="BU27" s="2">
        <v>0</v>
      </c>
      <c r="BV27" s="2">
        <v>0</v>
      </c>
      <c r="BW27" s="2">
        <v>7.05</v>
      </c>
      <c r="BY27" s="2">
        <v>0.13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</row>
    <row r="28" spans="1:89" s="58" customFormat="1" ht="14.25" x14ac:dyDescent="0.2">
      <c r="B28" s="59" t="s">
        <v>101</v>
      </c>
      <c r="C28" s="60"/>
      <c r="D28" s="60">
        <v>499.94</v>
      </c>
      <c r="E28" s="58">
        <v>6.09</v>
      </c>
      <c r="F28" s="58">
        <v>0.79</v>
      </c>
      <c r="G28" s="58">
        <v>0</v>
      </c>
      <c r="H28" s="58">
        <v>0</v>
      </c>
      <c r="I28" s="58">
        <v>19.66</v>
      </c>
      <c r="J28" s="58">
        <v>44.88</v>
      </c>
      <c r="K28" s="58">
        <v>6.65</v>
      </c>
      <c r="L28" s="58">
        <v>0</v>
      </c>
      <c r="M28" s="58">
        <v>0</v>
      </c>
      <c r="N28" s="58">
        <v>0.73</v>
      </c>
      <c r="O28" s="58">
        <v>5.27</v>
      </c>
      <c r="P28" s="58">
        <v>614.67999999999995</v>
      </c>
      <c r="Q28" s="58">
        <v>1189.74</v>
      </c>
      <c r="R28" s="58">
        <v>86.79</v>
      </c>
      <c r="S28" s="58">
        <v>74.62</v>
      </c>
      <c r="T28" s="58">
        <v>250.32</v>
      </c>
      <c r="U28" s="58">
        <v>3.87</v>
      </c>
      <c r="V28" s="58">
        <v>58.4</v>
      </c>
      <c r="W28" s="58">
        <v>1403.07</v>
      </c>
      <c r="X28" s="58">
        <v>342.45</v>
      </c>
      <c r="Y28" s="58">
        <v>2.1</v>
      </c>
      <c r="Z28" s="58">
        <v>0.23</v>
      </c>
      <c r="AA28" s="58">
        <v>0.25</v>
      </c>
      <c r="AB28" s="58">
        <v>6.45</v>
      </c>
      <c r="AC28" s="58">
        <v>12.97</v>
      </c>
      <c r="AD28" s="58">
        <v>25.33</v>
      </c>
      <c r="AE28" s="58">
        <v>0</v>
      </c>
      <c r="AF28" s="58">
        <v>27.08</v>
      </c>
      <c r="AG28" s="58">
        <v>26.72</v>
      </c>
      <c r="AH28" s="58">
        <v>470.03</v>
      </c>
      <c r="AI28" s="58">
        <v>299.24</v>
      </c>
      <c r="AJ28" s="58">
        <v>108.64</v>
      </c>
      <c r="AK28" s="58">
        <v>240.61</v>
      </c>
      <c r="AL28" s="58">
        <v>94.57</v>
      </c>
      <c r="AM28" s="58">
        <v>332.34</v>
      </c>
      <c r="AN28" s="58">
        <v>272.63</v>
      </c>
      <c r="AO28" s="58">
        <v>465.92</v>
      </c>
      <c r="AP28" s="58">
        <v>439.18</v>
      </c>
      <c r="AQ28" s="58">
        <v>117.79</v>
      </c>
      <c r="AR28" s="58">
        <v>238.87</v>
      </c>
      <c r="AS28" s="58">
        <v>1571.28</v>
      </c>
      <c r="AT28" s="58">
        <v>0.66</v>
      </c>
      <c r="AU28" s="58">
        <v>427.79</v>
      </c>
      <c r="AV28" s="58">
        <v>272.67</v>
      </c>
      <c r="AW28" s="58">
        <v>214.93</v>
      </c>
      <c r="AX28" s="58">
        <v>121.88</v>
      </c>
      <c r="AY28" s="58">
        <v>0.18</v>
      </c>
      <c r="AZ28" s="58">
        <v>0.09</v>
      </c>
      <c r="BA28" s="58">
        <v>0.05</v>
      </c>
      <c r="BB28" s="58">
        <v>0.11</v>
      </c>
      <c r="BC28" s="58">
        <v>0.12</v>
      </c>
      <c r="BD28" s="58">
        <v>0.5</v>
      </c>
      <c r="BE28" s="58">
        <v>0.02</v>
      </c>
      <c r="BF28" s="58">
        <v>1.24</v>
      </c>
      <c r="BG28" s="58">
        <v>0.02</v>
      </c>
      <c r="BH28" s="58">
        <v>0.38</v>
      </c>
      <c r="BI28" s="58">
        <v>0.03</v>
      </c>
      <c r="BJ28" s="58">
        <v>0.06</v>
      </c>
      <c r="BK28" s="58">
        <v>0</v>
      </c>
      <c r="BL28" s="58">
        <v>0.09</v>
      </c>
      <c r="BM28" s="58">
        <v>0.15</v>
      </c>
      <c r="BN28" s="58">
        <v>1.36</v>
      </c>
      <c r="BO28" s="58">
        <v>0.01</v>
      </c>
      <c r="BP28" s="58">
        <v>0</v>
      </c>
      <c r="BQ28" s="58">
        <v>0.99</v>
      </c>
      <c r="BR28" s="58">
        <v>0.02</v>
      </c>
      <c r="BS28" s="58">
        <v>0.01</v>
      </c>
      <c r="BT28" s="58">
        <v>0</v>
      </c>
      <c r="BU28" s="58">
        <v>0</v>
      </c>
      <c r="BV28" s="58">
        <v>0</v>
      </c>
      <c r="BW28" s="58">
        <v>518.87</v>
      </c>
      <c r="BX28" s="58" t="e">
        <f>$D$28/#REF!*100</f>
        <v>#REF!</v>
      </c>
      <c r="BY28" s="58">
        <v>292.25</v>
      </c>
      <c r="CA28" s="58">
        <v>1.44</v>
      </c>
      <c r="CB28" s="58">
        <v>1.23</v>
      </c>
      <c r="CC28" s="58">
        <v>1.33</v>
      </c>
      <c r="CD28" s="58">
        <v>180</v>
      </c>
      <c r="CE28" s="58">
        <v>63</v>
      </c>
      <c r="CF28" s="58">
        <v>121.5</v>
      </c>
      <c r="CG28" s="58">
        <v>1.55</v>
      </c>
      <c r="CH28" s="58">
        <v>0.94</v>
      </c>
      <c r="CI28" s="58">
        <v>1.34</v>
      </c>
      <c r="CJ28" s="58">
        <v>8</v>
      </c>
      <c r="CK28" s="58">
        <v>0.9</v>
      </c>
    </row>
    <row r="29" spans="1:89" s="2" customFormat="1" ht="15" x14ac:dyDescent="0.25">
      <c r="B29" s="61" t="s">
        <v>102</v>
      </c>
      <c r="C29" s="57"/>
      <c r="D29" s="57"/>
    </row>
    <row r="30" spans="1:89" s="2" customFormat="1" ht="15" x14ac:dyDescent="0.25">
      <c r="A30" s="2" t="str">
        <f>"17/12"</f>
        <v>17/12</v>
      </c>
      <c r="B30" s="56" t="s">
        <v>103</v>
      </c>
      <c r="C30" s="57" t="str">
        <f>"50,0"</f>
        <v>50,0</v>
      </c>
      <c r="D30" s="57">
        <v>170.10167266666667</v>
      </c>
      <c r="E30" s="2">
        <v>0.7</v>
      </c>
      <c r="F30" s="2">
        <v>2.06</v>
      </c>
      <c r="G30" s="2">
        <v>0</v>
      </c>
      <c r="H30" s="2">
        <v>0</v>
      </c>
      <c r="I30" s="2">
        <v>12.55</v>
      </c>
      <c r="J30" s="2">
        <v>17.399999999999999</v>
      </c>
      <c r="K30" s="2">
        <v>1.05</v>
      </c>
      <c r="L30" s="2">
        <v>0</v>
      </c>
      <c r="M30" s="2">
        <v>0</v>
      </c>
      <c r="N30" s="2">
        <v>0.06</v>
      </c>
      <c r="O30" s="2">
        <v>0.63</v>
      </c>
      <c r="P30" s="2">
        <v>138.31</v>
      </c>
      <c r="Q30" s="2">
        <v>62.87</v>
      </c>
      <c r="R30" s="2">
        <v>17.04</v>
      </c>
      <c r="S30" s="2">
        <v>6.25</v>
      </c>
      <c r="T30" s="2">
        <v>34.1</v>
      </c>
      <c r="U30" s="2">
        <v>0.57999999999999996</v>
      </c>
      <c r="V30" s="2">
        <v>6.01</v>
      </c>
      <c r="W30" s="2">
        <v>2.23</v>
      </c>
      <c r="X30" s="2">
        <v>10.5</v>
      </c>
      <c r="Y30" s="2">
        <v>1.84</v>
      </c>
      <c r="Z30" s="2">
        <v>0.04</v>
      </c>
      <c r="AA30" s="2">
        <v>0.03</v>
      </c>
      <c r="AB30" s="2">
        <v>0.3</v>
      </c>
      <c r="AC30" s="2">
        <v>1.06</v>
      </c>
      <c r="AD30" s="2">
        <v>7.0000000000000007E-2</v>
      </c>
      <c r="AE30" s="2">
        <v>0</v>
      </c>
      <c r="AF30" s="2">
        <v>11.24</v>
      </c>
      <c r="AG30" s="2">
        <v>11.1</v>
      </c>
      <c r="AH30" s="2">
        <v>267.14999999999998</v>
      </c>
      <c r="AI30" s="2">
        <v>110.5</v>
      </c>
      <c r="AJ30" s="2">
        <v>59.23</v>
      </c>
      <c r="AK30" s="2">
        <v>110.89</v>
      </c>
      <c r="AL30" s="2">
        <v>35.99</v>
      </c>
      <c r="AM30" s="2">
        <v>163.38999999999999</v>
      </c>
      <c r="AN30" s="2">
        <v>110.18</v>
      </c>
      <c r="AO30" s="2">
        <v>131.18</v>
      </c>
      <c r="AP30" s="2">
        <v>129.49</v>
      </c>
      <c r="AQ30" s="2">
        <v>63.87</v>
      </c>
      <c r="AR30" s="2">
        <v>106.03</v>
      </c>
      <c r="AS30" s="2">
        <v>872.42</v>
      </c>
      <c r="AT30" s="2">
        <v>0.45</v>
      </c>
      <c r="AU30" s="2">
        <v>269.54000000000002</v>
      </c>
      <c r="AV30" s="2">
        <v>162.19</v>
      </c>
      <c r="AW30" s="2">
        <v>94.16</v>
      </c>
      <c r="AX30" s="2">
        <v>64.16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0.2</v>
      </c>
      <c r="BG30" s="2">
        <v>0</v>
      </c>
      <c r="BH30" s="2">
        <v>0.12</v>
      </c>
      <c r="BI30" s="2">
        <v>0.01</v>
      </c>
      <c r="BJ30" s="2">
        <v>0.02</v>
      </c>
      <c r="BK30" s="2">
        <v>0</v>
      </c>
      <c r="BL30" s="2">
        <v>0</v>
      </c>
      <c r="BM30" s="2">
        <v>0</v>
      </c>
      <c r="BN30" s="2">
        <v>0.69</v>
      </c>
      <c r="BO30" s="2">
        <v>0</v>
      </c>
      <c r="BP30" s="2">
        <v>0</v>
      </c>
      <c r="BQ30" s="2">
        <v>2</v>
      </c>
      <c r="BR30" s="2">
        <v>0.01</v>
      </c>
      <c r="BS30" s="2">
        <v>0</v>
      </c>
      <c r="BT30" s="2">
        <v>0</v>
      </c>
      <c r="BU30" s="2">
        <v>0</v>
      </c>
      <c r="BV30" s="2">
        <v>0</v>
      </c>
      <c r="BW30" s="2">
        <v>18.559999999999999</v>
      </c>
      <c r="BY30" s="2">
        <v>6.38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2</v>
      </c>
      <c r="CK30" s="2">
        <v>0.33</v>
      </c>
    </row>
    <row r="31" spans="1:89" s="2" customFormat="1" ht="15" x14ac:dyDescent="0.25">
      <c r="A31" s="2" t="str">
        <f>"30/10"</f>
        <v>30/10</v>
      </c>
      <c r="B31" s="56" t="s">
        <v>104</v>
      </c>
      <c r="C31" s="57" t="str">
        <f>"160,0"</f>
        <v>160,0</v>
      </c>
      <c r="D31" s="57">
        <v>61.291417600000003</v>
      </c>
      <c r="E31" s="2">
        <v>1.6</v>
      </c>
      <c r="F31" s="2">
        <v>0</v>
      </c>
      <c r="G31" s="2">
        <v>0</v>
      </c>
      <c r="H31" s="2">
        <v>0</v>
      </c>
      <c r="I31" s="2">
        <v>7.61</v>
      </c>
      <c r="J31" s="2">
        <v>0</v>
      </c>
      <c r="K31" s="2">
        <v>0.03</v>
      </c>
      <c r="L31" s="2">
        <v>0</v>
      </c>
      <c r="M31" s="2">
        <v>0</v>
      </c>
      <c r="N31" s="2">
        <v>0.08</v>
      </c>
      <c r="O31" s="2">
        <v>0.57999999999999996</v>
      </c>
      <c r="P31" s="2">
        <v>39.64</v>
      </c>
      <c r="Q31" s="2">
        <v>115.75</v>
      </c>
      <c r="R31" s="2">
        <v>93.24</v>
      </c>
      <c r="S31" s="2">
        <v>10.64</v>
      </c>
      <c r="T31" s="2">
        <v>66.959999999999994</v>
      </c>
      <c r="U31" s="2">
        <v>0.09</v>
      </c>
      <c r="V31" s="2">
        <v>16</v>
      </c>
      <c r="W31" s="2">
        <v>7.2</v>
      </c>
      <c r="X31" s="2">
        <v>17.600000000000001</v>
      </c>
      <c r="Y31" s="2">
        <v>0</v>
      </c>
      <c r="Z31" s="2">
        <v>0.03</v>
      </c>
      <c r="AA31" s="2">
        <v>0.11</v>
      </c>
      <c r="AB31" s="2">
        <v>7.0000000000000007E-2</v>
      </c>
      <c r="AC31" s="2">
        <v>0.64</v>
      </c>
      <c r="AD31" s="2">
        <v>0.42</v>
      </c>
      <c r="AE31" s="2">
        <v>0</v>
      </c>
      <c r="AF31" s="2">
        <v>127.79</v>
      </c>
      <c r="AG31" s="2">
        <v>126.22</v>
      </c>
      <c r="AH31" s="2">
        <v>219.17</v>
      </c>
      <c r="AI31" s="2">
        <v>177.97</v>
      </c>
      <c r="AJ31" s="2">
        <v>59.47</v>
      </c>
      <c r="AK31" s="2">
        <v>104.66</v>
      </c>
      <c r="AL31" s="2">
        <v>34.26</v>
      </c>
      <c r="AM31" s="2">
        <v>117.01</v>
      </c>
      <c r="AN31" s="2">
        <v>1.33</v>
      </c>
      <c r="AO31" s="2">
        <v>2.98</v>
      </c>
      <c r="AP31" s="2">
        <v>2.82</v>
      </c>
      <c r="AQ31" s="2">
        <v>0.82</v>
      </c>
      <c r="AR31" s="2">
        <v>1.06</v>
      </c>
      <c r="AS31" s="2">
        <v>9.41</v>
      </c>
      <c r="AT31" s="2">
        <v>2.35</v>
      </c>
      <c r="AU31" s="2">
        <v>1.02</v>
      </c>
      <c r="AV31" s="2">
        <v>1.02</v>
      </c>
      <c r="AW31" s="2">
        <v>145.71</v>
      </c>
      <c r="AX31" s="2">
        <v>20.97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0.01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0.01</v>
      </c>
      <c r="BO31" s="2">
        <v>0</v>
      </c>
      <c r="BP31" s="2">
        <v>0</v>
      </c>
      <c r="BQ31" s="2">
        <v>0.03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150.75</v>
      </c>
      <c r="BY31" s="2">
        <v>17.2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4</v>
      </c>
      <c r="CK31" s="2">
        <v>0</v>
      </c>
    </row>
    <row r="32" spans="1:89" s="58" customFormat="1" ht="14.25" x14ac:dyDescent="0.2">
      <c r="B32" s="59" t="s">
        <v>105</v>
      </c>
      <c r="C32" s="60"/>
      <c r="D32" s="60">
        <v>231.39</v>
      </c>
      <c r="E32" s="58">
        <v>2.2999999999999998</v>
      </c>
      <c r="F32" s="58">
        <v>2.06</v>
      </c>
      <c r="G32" s="58">
        <v>0</v>
      </c>
      <c r="H32" s="58">
        <v>0</v>
      </c>
      <c r="I32" s="58">
        <v>20.16</v>
      </c>
      <c r="J32" s="58">
        <v>17.399999999999999</v>
      </c>
      <c r="K32" s="58">
        <v>1.08</v>
      </c>
      <c r="L32" s="58">
        <v>0</v>
      </c>
      <c r="M32" s="58">
        <v>0</v>
      </c>
      <c r="N32" s="58">
        <v>0.14000000000000001</v>
      </c>
      <c r="O32" s="58">
        <v>1.21</v>
      </c>
      <c r="P32" s="58">
        <v>177.95</v>
      </c>
      <c r="Q32" s="58">
        <v>178.62</v>
      </c>
      <c r="R32" s="58">
        <v>110.28</v>
      </c>
      <c r="S32" s="58">
        <v>16.89</v>
      </c>
      <c r="T32" s="58">
        <v>101.06</v>
      </c>
      <c r="U32" s="58">
        <v>0.67</v>
      </c>
      <c r="V32" s="58">
        <v>22.01</v>
      </c>
      <c r="W32" s="58">
        <v>9.43</v>
      </c>
      <c r="X32" s="58">
        <v>28.1</v>
      </c>
      <c r="Y32" s="58">
        <v>1.84</v>
      </c>
      <c r="Z32" s="58">
        <v>7.0000000000000007E-2</v>
      </c>
      <c r="AA32" s="58">
        <v>0.14000000000000001</v>
      </c>
      <c r="AB32" s="58">
        <v>0.36</v>
      </c>
      <c r="AC32" s="58">
        <v>1.7</v>
      </c>
      <c r="AD32" s="58">
        <v>0.49</v>
      </c>
      <c r="AE32" s="58">
        <v>0</v>
      </c>
      <c r="AF32" s="58">
        <v>139.03</v>
      </c>
      <c r="AG32" s="58">
        <v>137.32</v>
      </c>
      <c r="AH32" s="58">
        <v>486.31</v>
      </c>
      <c r="AI32" s="58">
        <v>288.45999999999998</v>
      </c>
      <c r="AJ32" s="58">
        <v>118.69</v>
      </c>
      <c r="AK32" s="58">
        <v>215.56</v>
      </c>
      <c r="AL32" s="58">
        <v>70.25</v>
      </c>
      <c r="AM32" s="58">
        <v>280.39999999999998</v>
      </c>
      <c r="AN32" s="58">
        <v>111.51</v>
      </c>
      <c r="AO32" s="58">
        <v>134.16</v>
      </c>
      <c r="AP32" s="58">
        <v>132.31</v>
      </c>
      <c r="AQ32" s="58">
        <v>64.7</v>
      </c>
      <c r="AR32" s="58">
        <v>107.09</v>
      </c>
      <c r="AS32" s="58">
        <v>881.83</v>
      </c>
      <c r="AT32" s="58">
        <v>2.8</v>
      </c>
      <c r="AU32" s="58">
        <v>270.56</v>
      </c>
      <c r="AV32" s="58">
        <v>163.21</v>
      </c>
      <c r="AW32" s="58">
        <v>239.87</v>
      </c>
      <c r="AX32" s="58">
        <v>85.13</v>
      </c>
      <c r="AY32" s="58">
        <v>0</v>
      </c>
      <c r="AZ32" s="58">
        <v>0</v>
      </c>
      <c r="BA32" s="58">
        <v>0</v>
      </c>
      <c r="BB32" s="58">
        <v>0</v>
      </c>
      <c r="BC32" s="58">
        <v>0</v>
      </c>
      <c r="BD32" s="58">
        <v>0</v>
      </c>
      <c r="BE32" s="58">
        <v>0</v>
      </c>
      <c r="BF32" s="58">
        <v>0.21</v>
      </c>
      <c r="BG32" s="58">
        <v>0</v>
      </c>
      <c r="BH32" s="58">
        <v>0.12</v>
      </c>
      <c r="BI32" s="58">
        <v>0.01</v>
      </c>
      <c r="BJ32" s="58">
        <v>0.02</v>
      </c>
      <c r="BK32" s="58">
        <v>0</v>
      </c>
      <c r="BL32" s="58">
        <v>0</v>
      </c>
      <c r="BM32" s="58">
        <v>0</v>
      </c>
      <c r="BN32" s="58">
        <v>0.69</v>
      </c>
      <c r="BO32" s="58">
        <v>0</v>
      </c>
      <c r="BP32" s="58">
        <v>0</v>
      </c>
      <c r="BQ32" s="58">
        <v>2.0299999999999998</v>
      </c>
      <c r="BR32" s="58">
        <v>0.01</v>
      </c>
      <c r="BS32" s="58">
        <v>0</v>
      </c>
      <c r="BT32" s="58">
        <v>0</v>
      </c>
      <c r="BU32" s="58">
        <v>0</v>
      </c>
      <c r="BV32" s="58">
        <v>0</v>
      </c>
      <c r="BW32" s="58">
        <v>169.31</v>
      </c>
      <c r="BX32" s="58" t="e">
        <f>$D$32/#REF!*100</f>
        <v>#REF!</v>
      </c>
      <c r="BY32" s="58">
        <v>23.58</v>
      </c>
      <c r="CA32" s="58">
        <v>0</v>
      </c>
      <c r="CB32" s="58">
        <v>0</v>
      </c>
      <c r="CC32" s="58">
        <v>0</v>
      </c>
      <c r="CD32" s="58">
        <v>0</v>
      </c>
      <c r="CE32" s="58">
        <v>0</v>
      </c>
      <c r="CF32" s="58">
        <v>0</v>
      </c>
      <c r="CG32" s="58">
        <v>0</v>
      </c>
      <c r="CH32" s="58">
        <v>0</v>
      </c>
      <c r="CI32" s="58">
        <v>0</v>
      </c>
      <c r="CJ32" s="58">
        <v>6</v>
      </c>
      <c r="CK32" s="58">
        <v>0.33</v>
      </c>
    </row>
    <row r="33" spans="2:89" s="58" customFormat="1" ht="14.25" x14ac:dyDescent="0.2">
      <c r="B33" s="59" t="s">
        <v>106</v>
      </c>
      <c r="C33" s="60"/>
      <c r="D33" s="60">
        <v>1321.95</v>
      </c>
      <c r="E33" s="58">
        <v>23.26</v>
      </c>
      <c r="F33" s="58">
        <v>4.03</v>
      </c>
      <c r="G33" s="58">
        <v>0</v>
      </c>
      <c r="H33" s="58">
        <v>0</v>
      </c>
      <c r="I33" s="58">
        <v>81</v>
      </c>
      <c r="J33" s="58">
        <v>81.75</v>
      </c>
      <c r="K33" s="58">
        <v>12.24</v>
      </c>
      <c r="L33" s="58">
        <v>0</v>
      </c>
      <c r="M33" s="58">
        <v>0</v>
      </c>
      <c r="N33" s="58">
        <v>3.63</v>
      </c>
      <c r="O33" s="58">
        <v>10.6</v>
      </c>
      <c r="P33" s="58">
        <v>1220.67</v>
      </c>
      <c r="Q33" s="58">
        <v>2150.16</v>
      </c>
      <c r="R33" s="58">
        <v>567.24</v>
      </c>
      <c r="S33" s="58">
        <v>167.32</v>
      </c>
      <c r="T33" s="58">
        <v>769.19</v>
      </c>
      <c r="U33" s="58">
        <v>9.4499999999999993</v>
      </c>
      <c r="V33" s="58">
        <v>186.18</v>
      </c>
      <c r="W33" s="58">
        <v>1525.73</v>
      </c>
      <c r="X33" s="58">
        <v>549.33000000000004</v>
      </c>
      <c r="Y33" s="58">
        <v>5.89</v>
      </c>
      <c r="Z33" s="58">
        <v>0.47</v>
      </c>
      <c r="AA33" s="58">
        <v>0.92</v>
      </c>
      <c r="AB33" s="58">
        <v>8.25</v>
      </c>
      <c r="AC33" s="58">
        <v>22.34</v>
      </c>
      <c r="AD33" s="58">
        <v>39.770000000000003</v>
      </c>
      <c r="AE33" s="58">
        <v>0</v>
      </c>
      <c r="AF33" s="58">
        <v>292.56</v>
      </c>
      <c r="AG33" s="58">
        <v>288.89999999999998</v>
      </c>
      <c r="AH33" s="58">
        <v>3791.11</v>
      </c>
      <c r="AI33" s="58">
        <v>2642.64</v>
      </c>
      <c r="AJ33" s="58">
        <v>998.66</v>
      </c>
      <c r="AK33" s="58">
        <v>1705.62</v>
      </c>
      <c r="AL33" s="58">
        <v>489.73</v>
      </c>
      <c r="AM33" s="58">
        <v>2177.5100000000002</v>
      </c>
      <c r="AN33" s="58">
        <v>1231.4000000000001</v>
      </c>
      <c r="AO33" s="58">
        <v>2146.13</v>
      </c>
      <c r="AP33" s="58">
        <v>2443.14</v>
      </c>
      <c r="AQ33" s="58">
        <v>993.44</v>
      </c>
      <c r="AR33" s="58">
        <v>1025.0899999999999</v>
      </c>
      <c r="AS33" s="58">
        <v>8120.27</v>
      </c>
      <c r="AT33" s="58">
        <v>184.26</v>
      </c>
      <c r="AU33" s="58">
        <v>3471.63</v>
      </c>
      <c r="AV33" s="58">
        <v>1767.75</v>
      </c>
      <c r="AW33" s="58">
        <v>1863.55</v>
      </c>
      <c r="AX33" s="58">
        <v>489.84</v>
      </c>
      <c r="AY33" s="58">
        <v>0.68</v>
      </c>
      <c r="AZ33" s="58">
        <v>0.53</v>
      </c>
      <c r="BA33" s="58">
        <v>0.35</v>
      </c>
      <c r="BB33" s="58">
        <v>0.84</v>
      </c>
      <c r="BC33" s="58">
        <v>0.32</v>
      </c>
      <c r="BD33" s="58">
        <v>1.47</v>
      </c>
      <c r="BE33" s="58">
        <v>0.23</v>
      </c>
      <c r="BF33" s="58">
        <v>4.3</v>
      </c>
      <c r="BG33" s="58">
        <v>0.13</v>
      </c>
      <c r="BH33" s="58">
        <v>1.42</v>
      </c>
      <c r="BI33" s="58">
        <v>0.23</v>
      </c>
      <c r="BJ33" s="58">
        <v>0.28000000000000003</v>
      </c>
      <c r="BK33" s="58">
        <v>0</v>
      </c>
      <c r="BL33" s="58">
        <v>0.54</v>
      </c>
      <c r="BM33" s="58">
        <v>0.45</v>
      </c>
      <c r="BN33" s="58">
        <v>11.55</v>
      </c>
      <c r="BO33" s="58">
        <v>0.01</v>
      </c>
      <c r="BP33" s="58">
        <v>0</v>
      </c>
      <c r="BQ33" s="58">
        <v>7.07</v>
      </c>
      <c r="BR33" s="58">
        <v>0.11</v>
      </c>
      <c r="BS33" s="58">
        <v>0.05</v>
      </c>
      <c r="BT33" s="58">
        <v>0</v>
      </c>
      <c r="BU33" s="58">
        <v>0</v>
      </c>
      <c r="BV33" s="58">
        <v>0</v>
      </c>
      <c r="BW33" s="58">
        <v>1082.8599999999999</v>
      </c>
      <c r="BY33" s="58">
        <v>440.46</v>
      </c>
      <c r="CA33" s="58">
        <v>1.44</v>
      </c>
      <c r="CB33" s="58">
        <v>1.23</v>
      </c>
      <c r="CC33" s="58">
        <v>1.33</v>
      </c>
      <c r="CD33" s="58">
        <v>180</v>
      </c>
      <c r="CE33" s="58">
        <v>63</v>
      </c>
      <c r="CF33" s="58">
        <v>121.5</v>
      </c>
      <c r="CG33" s="58">
        <v>1.55</v>
      </c>
      <c r="CH33" s="58">
        <v>0.94</v>
      </c>
      <c r="CI33" s="58">
        <v>1.34</v>
      </c>
      <c r="CJ33" s="58">
        <v>24.7</v>
      </c>
      <c r="CK33" s="58">
        <v>1.6</v>
      </c>
    </row>
    <row r="34" spans="2:89" s="2" customFormat="1" ht="15" x14ac:dyDescent="0.25">
      <c r="B34" s="56"/>
      <c r="C34" s="57"/>
      <c r="D34" s="57"/>
    </row>
    <row r="35" spans="2:89" s="2" customFormat="1" ht="15" x14ac:dyDescent="0.25">
      <c r="B35" s="56" t="s">
        <v>145</v>
      </c>
      <c r="C35" s="67" t="s">
        <v>146</v>
      </c>
      <c r="D35" s="57"/>
    </row>
    <row r="36" spans="2:89" s="2" customFormat="1" ht="15" x14ac:dyDescent="0.25">
      <c r="B36" s="56"/>
      <c r="C36" s="57"/>
      <c r="D36" s="57"/>
    </row>
    <row r="37" spans="2:89" s="54" customFormat="1" ht="15" x14ac:dyDescent="0.25">
      <c r="B37" s="62"/>
      <c r="C37" s="63"/>
      <c r="D37" s="63"/>
    </row>
    <row r="38" spans="2:89" s="54" customFormat="1" ht="15" x14ac:dyDescent="0.25">
      <c r="B38" s="62"/>
      <c r="C38" s="63"/>
      <c r="D38" s="63"/>
    </row>
    <row r="39" spans="2:89" s="54" customFormat="1" ht="15" x14ac:dyDescent="0.25">
      <c r="B39" s="62"/>
      <c r="C39" s="63"/>
      <c r="D39" s="63"/>
    </row>
    <row r="40" spans="2:89" s="54" customFormat="1" ht="15" x14ac:dyDescent="0.25">
      <c r="B40" s="62"/>
      <c r="C40" s="63"/>
      <c r="D40" s="63"/>
    </row>
    <row r="41" spans="2:89" s="54" customFormat="1" ht="15" x14ac:dyDescent="0.25">
      <c r="B41" s="62"/>
      <c r="C41" s="63"/>
      <c r="D41" s="63"/>
    </row>
    <row r="42" spans="2:89" s="54" customFormat="1" ht="15" x14ac:dyDescent="0.25">
      <c r="B42" s="62"/>
      <c r="C42" s="63"/>
      <c r="D42" s="63"/>
    </row>
    <row r="43" spans="2:89" s="54" customFormat="1" ht="15" x14ac:dyDescent="0.25">
      <c r="B43" s="62"/>
      <c r="C43" s="63"/>
      <c r="D43" s="63"/>
    </row>
    <row r="44" spans="2:89" s="54" customFormat="1" ht="15" x14ac:dyDescent="0.25">
      <c r="B44" s="62"/>
      <c r="C44" s="63"/>
      <c r="D44" s="63"/>
    </row>
    <row r="45" spans="2:89" s="54" customFormat="1" ht="15" x14ac:dyDescent="0.25">
      <c r="B45" s="62"/>
      <c r="C45" s="63"/>
      <c r="D45" s="63"/>
    </row>
    <row r="46" spans="2:89" s="54" customFormat="1" ht="15" x14ac:dyDescent="0.25">
      <c r="B46" s="62"/>
      <c r="C46" s="63"/>
      <c r="D46" s="63"/>
    </row>
    <row r="47" spans="2:89" s="54" customFormat="1" ht="15" x14ac:dyDescent="0.25">
      <c r="B47" s="62"/>
      <c r="C47" s="63"/>
      <c r="D47" s="63"/>
    </row>
    <row r="48" spans="2:89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x14ac:dyDescent="0.25">
      <c r="C336" s="65"/>
      <c r="D336" s="65"/>
    </row>
    <row r="337" spans="3:4" x14ac:dyDescent="0.25">
      <c r="C337" s="65"/>
      <c r="D337" s="65"/>
    </row>
    <row r="338" spans="3:4" x14ac:dyDescent="0.25">
      <c r="C338" s="65"/>
      <c r="D338" s="65"/>
    </row>
    <row r="339" spans="3:4" x14ac:dyDescent="0.25">
      <c r="C339" s="65"/>
      <c r="D339" s="65"/>
    </row>
    <row r="340" spans="3:4" x14ac:dyDescent="0.25">
      <c r="C340" s="65"/>
      <c r="D340" s="65"/>
    </row>
    <row r="341" spans="3:4" x14ac:dyDescent="0.25">
      <c r="C341" s="65"/>
      <c r="D341" s="65"/>
    </row>
    <row r="342" spans="3:4" x14ac:dyDescent="0.25">
      <c r="C342" s="65"/>
      <c r="D342" s="65"/>
    </row>
    <row r="343" spans="3:4" x14ac:dyDescent="0.25">
      <c r="C343" s="65"/>
      <c r="D343" s="65"/>
    </row>
    <row r="344" spans="3:4" x14ac:dyDescent="0.25">
      <c r="C344" s="65"/>
      <c r="D344" s="65"/>
    </row>
    <row r="345" spans="3:4" x14ac:dyDescent="0.25">
      <c r="C345" s="65"/>
      <c r="D345" s="65"/>
    </row>
    <row r="346" spans="3:4" x14ac:dyDescent="0.25">
      <c r="C346" s="65"/>
      <c r="D346" s="65"/>
    </row>
    <row r="347" spans="3:4" x14ac:dyDescent="0.25">
      <c r="C347" s="65"/>
      <c r="D347" s="65"/>
    </row>
    <row r="348" spans="3:4" x14ac:dyDescent="0.25">
      <c r="C348" s="65"/>
      <c r="D348" s="65"/>
    </row>
    <row r="349" spans="3:4" x14ac:dyDescent="0.25">
      <c r="C349" s="65"/>
      <c r="D349" s="65"/>
    </row>
    <row r="350" spans="3:4" x14ac:dyDescent="0.25">
      <c r="C350" s="65"/>
      <c r="D350" s="65"/>
    </row>
    <row r="351" spans="3:4" x14ac:dyDescent="0.25">
      <c r="C351" s="65"/>
      <c r="D351" s="65"/>
    </row>
    <row r="352" spans="3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9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108</v>
      </c>
      <c r="B1" s="78" t="s">
        <v>83</v>
      </c>
      <c r="C1" s="79"/>
      <c r="D1" s="80"/>
      <c r="E1" s="5" t="s">
        <v>110</v>
      </c>
      <c r="F1" s="6"/>
      <c r="I1" s="5" t="s">
        <v>111</v>
      </c>
      <c r="J1" s="7" t="s">
        <v>107</v>
      </c>
    </row>
    <row r="2" spans="1:10" ht="7.5" customHeight="1" thickBot="1" x14ac:dyDescent="0.3">
      <c r="E2" s="5"/>
    </row>
    <row r="3" spans="1:10" ht="15.75" thickBot="1" x14ac:dyDescent="0.3">
      <c r="A3" s="8" t="s">
        <v>112</v>
      </c>
      <c r="B3" s="9" t="s">
        <v>113</v>
      </c>
      <c r="C3" s="9" t="s">
        <v>114</v>
      </c>
      <c r="D3" s="9" t="s">
        <v>115</v>
      </c>
      <c r="E3" s="9" t="s">
        <v>1</v>
      </c>
      <c r="F3" s="9" t="s">
        <v>116</v>
      </c>
      <c r="G3" s="9" t="s">
        <v>117</v>
      </c>
      <c r="H3" s="9" t="s">
        <v>118</v>
      </c>
      <c r="I3" s="9" t="s">
        <v>119</v>
      </c>
      <c r="J3" s="10" t="s">
        <v>120</v>
      </c>
    </row>
    <row r="4" spans="1:10" x14ac:dyDescent="0.25">
      <c r="A4" s="11" t="s">
        <v>86</v>
      </c>
      <c r="B4" s="12" t="s">
        <v>121</v>
      </c>
      <c r="C4" s="50" t="s">
        <v>138</v>
      </c>
      <c r="D4" s="14" t="s">
        <v>87</v>
      </c>
      <c r="E4" s="15">
        <v>150</v>
      </c>
      <c r="F4" s="16">
        <v>40.46</v>
      </c>
      <c r="G4" s="17">
        <v>299.79325950000003</v>
      </c>
      <c r="H4" s="17">
        <v>21.54</v>
      </c>
      <c r="I4" s="17">
        <v>15.56</v>
      </c>
      <c r="J4" s="18">
        <v>17.93</v>
      </c>
    </row>
    <row r="5" spans="1:10" x14ac:dyDescent="0.25">
      <c r="A5" s="19"/>
      <c r="B5" s="20"/>
      <c r="C5" s="51" t="s">
        <v>109</v>
      </c>
      <c r="D5" s="21" t="s">
        <v>88</v>
      </c>
      <c r="E5" s="6">
        <v>20</v>
      </c>
      <c r="F5" s="22">
        <v>6.48</v>
      </c>
      <c r="G5" s="23">
        <v>63.48</v>
      </c>
      <c r="H5" s="23">
        <v>1.44</v>
      </c>
      <c r="I5" s="23">
        <v>1.7</v>
      </c>
      <c r="J5" s="24">
        <v>11.1</v>
      </c>
    </row>
    <row r="6" spans="1:10" x14ac:dyDescent="0.25">
      <c r="A6" s="19"/>
      <c r="B6" s="25" t="s">
        <v>122</v>
      </c>
      <c r="C6" s="51" t="s">
        <v>109</v>
      </c>
      <c r="D6" s="21" t="s">
        <v>89</v>
      </c>
      <c r="E6" s="6">
        <v>5</v>
      </c>
      <c r="F6" s="22">
        <v>4.75</v>
      </c>
      <c r="G6" s="23">
        <v>33.031999999999996</v>
      </c>
      <c r="H6" s="23">
        <v>0.04</v>
      </c>
      <c r="I6" s="23">
        <v>3.63</v>
      </c>
      <c r="J6" s="24">
        <v>7.0000000000000007E-2</v>
      </c>
    </row>
    <row r="7" spans="1:10" x14ac:dyDescent="0.25">
      <c r="A7" s="19"/>
      <c r="B7" s="25" t="s">
        <v>123</v>
      </c>
      <c r="C7" s="51" t="s">
        <v>109</v>
      </c>
      <c r="D7" s="21" t="s">
        <v>90</v>
      </c>
      <c r="E7" s="6">
        <v>25</v>
      </c>
      <c r="F7" s="22">
        <v>0.96</v>
      </c>
      <c r="G7" s="23">
        <v>67.379999999999981</v>
      </c>
      <c r="H7" s="23">
        <v>1.93</v>
      </c>
      <c r="I7" s="23">
        <v>0.75</v>
      </c>
      <c r="J7" s="24">
        <v>13.33</v>
      </c>
    </row>
    <row r="8" spans="1:10" x14ac:dyDescent="0.25">
      <c r="A8" s="19"/>
      <c r="B8" s="25" t="s">
        <v>124</v>
      </c>
      <c r="C8" s="51" t="s">
        <v>139</v>
      </c>
      <c r="D8" s="21" t="s">
        <v>91</v>
      </c>
      <c r="E8" s="6">
        <v>200</v>
      </c>
      <c r="F8" s="22">
        <v>8.91</v>
      </c>
      <c r="G8" s="23">
        <v>79.549904000000012</v>
      </c>
      <c r="H8" s="23">
        <v>3.64</v>
      </c>
      <c r="I8" s="23">
        <v>3.34</v>
      </c>
      <c r="J8" s="24">
        <v>9.57</v>
      </c>
    </row>
    <row r="9" spans="1:10" x14ac:dyDescent="0.25">
      <c r="A9" s="19"/>
      <c r="B9" s="20"/>
      <c r="C9" s="20"/>
      <c r="D9" s="21"/>
      <c r="E9" s="6"/>
      <c r="F9" s="22"/>
      <c r="G9" s="23"/>
      <c r="H9" s="23"/>
      <c r="I9" s="23"/>
      <c r="J9" s="24"/>
    </row>
    <row r="10" spans="1:10" ht="15.75" thickBot="1" x14ac:dyDescent="0.3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spans="1:10" x14ac:dyDescent="0.25">
      <c r="A11" s="11" t="s">
        <v>125</v>
      </c>
      <c r="B11" s="33" t="s">
        <v>124</v>
      </c>
      <c r="C11" s="13"/>
      <c r="D11" s="14"/>
      <c r="E11" s="15"/>
      <c r="F11" s="16"/>
      <c r="G11" s="17"/>
      <c r="H11" s="17"/>
      <c r="I11" s="17"/>
      <c r="J11" s="18"/>
    </row>
    <row r="12" spans="1:10" x14ac:dyDescent="0.25">
      <c r="A12" s="19"/>
      <c r="B12" s="20"/>
      <c r="C12" s="20"/>
      <c r="D12" s="21"/>
      <c r="E12" s="6"/>
      <c r="F12" s="22"/>
      <c r="G12" s="23"/>
      <c r="H12" s="23"/>
      <c r="I12" s="23"/>
      <c r="J12" s="24"/>
    </row>
    <row r="13" spans="1:10" ht="15.75" thickBot="1" x14ac:dyDescent="0.3">
      <c r="A13" s="26"/>
      <c r="B13" s="27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19" t="s">
        <v>126</v>
      </c>
      <c r="B14" s="34" t="s">
        <v>127</v>
      </c>
      <c r="C14" s="35"/>
      <c r="D14" s="36"/>
      <c r="E14" s="37"/>
      <c r="F14" s="38"/>
      <c r="G14" s="39"/>
      <c r="H14" s="39"/>
      <c r="I14" s="39"/>
      <c r="J14" s="40"/>
    </row>
    <row r="15" spans="1:10" x14ac:dyDescent="0.25">
      <c r="A15" s="19"/>
      <c r="B15" s="25" t="s">
        <v>128</v>
      </c>
      <c r="C15" s="20"/>
      <c r="D15" s="21"/>
      <c r="E15" s="6"/>
      <c r="F15" s="22"/>
      <c r="G15" s="23"/>
      <c r="H15" s="23"/>
      <c r="I15" s="23"/>
      <c r="J15" s="24"/>
    </row>
    <row r="16" spans="1:10" x14ac:dyDescent="0.25">
      <c r="A16" s="19"/>
      <c r="B16" s="25" t="s">
        <v>129</v>
      </c>
      <c r="C16" s="20"/>
      <c r="D16" s="21"/>
      <c r="E16" s="6"/>
      <c r="F16" s="22"/>
      <c r="G16" s="23"/>
      <c r="H16" s="23"/>
      <c r="I16" s="23"/>
      <c r="J16" s="24"/>
    </row>
    <row r="17" spans="1:10" x14ac:dyDescent="0.25">
      <c r="A17" s="19"/>
      <c r="B17" s="25" t="s">
        <v>130</v>
      </c>
      <c r="C17" s="20"/>
      <c r="D17" s="21"/>
      <c r="E17" s="6"/>
      <c r="F17" s="22"/>
      <c r="G17" s="23"/>
      <c r="H17" s="23"/>
      <c r="I17" s="23"/>
      <c r="J17" s="24"/>
    </row>
    <row r="18" spans="1:10" x14ac:dyDescent="0.25">
      <c r="A18" s="19"/>
      <c r="B18" s="25" t="s">
        <v>131</v>
      </c>
      <c r="C18" s="20"/>
      <c r="D18" s="21"/>
      <c r="E18" s="6"/>
      <c r="F18" s="22"/>
      <c r="G18" s="23"/>
      <c r="H18" s="23"/>
      <c r="I18" s="23"/>
      <c r="J18" s="24"/>
    </row>
    <row r="19" spans="1:10" x14ac:dyDescent="0.25">
      <c r="A19" s="19"/>
      <c r="B19" s="25" t="s">
        <v>132</v>
      </c>
      <c r="C19" s="20"/>
      <c r="D19" s="21"/>
      <c r="E19" s="6"/>
      <c r="F19" s="22"/>
      <c r="G19" s="23"/>
      <c r="H19" s="23"/>
      <c r="I19" s="23"/>
      <c r="J19" s="24"/>
    </row>
    <row r="20" spans="1:10" x14ac:dyDescent="0.25">
      <c r="A20" s="19"/>
      <c r="B20" s="25" t="s">
        <v>133</v>
      </c>
      <c r="C20" s="20"/>
      <c r="D20" s="21"/>
      <c r="E20" s="6"/>
      <c r="F20" s="22"/>
      <c r="G20" s="23"/>
      <c r="H20" s="23"/>
      <c r="I20" s="23"/>
      <c r="J20" s="24"/>
    </row>
    <row r="21" spans="1:10" x14ac:dyDescent="0.25">
      <c r="A21" s="19"/>
      <c r="B21" s="41"/>
      <c r="C21" s="41"/>
      <c r="D21" s="42"/>
      <c r="E21" s="43"/>
      <c r="F21" s="44"/>
      <c r="G21" s="45"/>
      <c r="H21" s="45"/>
      <c r="I21" s="45"/>
      <c r="J21" s="46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11" t="s">
        <v>102</v>
      </c>
      <c r="B23" s="33" t="s">
        <v>134</v>
      </c>
      <c r="C23" s="50" t="s">
        <v>140</v>
      </c>
      <c r="D23" s="14" t="s">
        <v>103</v>
      </c>
      <c r="E23" s="15">
        <v>60</v>
      </c>
      <c r="F23" s="16">
        <v>7.09</v>
      </c>
      <c r="G23" s="17">
        <v>204.12200719999996</v>
      </c>
      <c r="H23" s="17">
        <v>4.6399999999999997</v>
      </c>
      <c r="I23" s="17">
        <v>4.4400000000000004</v>
      </c>
      <c r="J23" s="18">
        <v>37.21</v>
      </c>
    </row>
    <row r="24" spans="1:10" x14ac:dyDescent="0.25">
      <c r="A24" s="19"/>
      <c r="B24" s="47" t="s">
        <v>131</v>
      </c>
      <c r="C24" s="51" t="s">
        <v>141</v>
      </c>
      <c r="D24" s="21" t="s">
        <v>104</v>
      </c>
      <c r="E24" s="6">
        <v>200</v>
      </c>
      <c r="F24" s="22">
        <v>7.25</v>
      </c>
      <c r="G24" s="23">
        <v>76.614272</v>
      </c>
      <c r="H24" s="23">
        <v>2.92</v>
      </c>
      <c r="I24" s="23">
        <v>3.16</v>
      </c>
      <c r="J24" s="24">
        <v>9.5500000000000007</v>
      </c>
    </row>
    <row r="25" spans="1:10" x14ac:dyDescent="0.25">
      <c r="A25" s="19"/>
      <c r="B25" s="41"/>
      <c r="C25" s="41"/>
      <c r="D25" s="42"/>
      <c r="E25" s="43"/>
      <c r="F25" s="44"/>
      <c r="G25" s="45"/>
      <c r="H25" s="45"/>
      <c r="I25" s="45"/>
      <c r="J25" s="46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9" t="s">
        <v>135</v>
      </c>
      <c r="B27" s="12" t="s">
        <v>121</v>
      </c>
      <c r="C27" s="35"/>
      <c r="D27" s="36"/>
      <c r="E27" s="37"/>
      <c r="F27" s="38"/>
      <c r="G27" s="39"/>
      <c r="H27" s="39"/>
      <c r="I27" s="39"/>
      <c r="J27" s="40"/>
    </row>
    <row r="28" spans="1:10" x14ac:dyDescent="0.25">
      <c r="A28" s="19"/>
      <c r="B28" s="25" t="s">
        <v>130</v>
      </c>
      <c r="C28" s="20"/>
      <c r="D28" s="21"/>
      <c r="E28" s="6"/>
      <c r="F28" s="22"/>
      <c r="G28" s="23"/>
      <c r="H28" s="23"/>
      <c r="I28" s="23"/>
      <c r="J28" s="24"/>
    </row>
    <row r="29" spans="1:10" x14ac:dyDescent="0.25">
      <c r="A29" s="19"/>
      <c r="B29" s="25" t="s">
        <v>131</v>
      </c>
      <c r="C29" s="20"/>
      <c r="D29" s="21"/>
      <c r="E29" s="6"/>
      <c r="F29" s="22"/>
      <c r="G29" s="23"/>
      <c r="H29" s="23"/>
      <c r="I29" s="23"/>
      <c r="J29" s="24"/>
    </row>
    <row r="30" spans="1:10" x14ac:dyDescent="0.25">
      <c r="A30" s="19"/>
      <c r="B30" s="25" t="s">
        <v>123</v>
      </c>
      <c r="C30" s="20"/>
      <c r="D30" s="21"/>
      <c r="E30" s="6"/>
      <c r="F30" s="22"/>
      <c r="G30" s="23"/>
      <c r="H30" s="23"/>
      <c r="I30" s="23"/>
      <c r="J30" s="24"/>
    </row>
    <row r="31" spans="1:10" x14ac:dyDescent="0.25">
      <c r="A31" s="19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11" t="s">
        <v>136</v>
      </c>
      <c r="B33" s="33" t="s">
        <v>137</v>
      </c>
      <c r="C33" s="13"/>
      <c r="D33" s="14"/>
      <c r="E33" s="15"/>
      <c r="F33" s="16"/>
      <c r="G33" s="17"/>
      <c r="H33" s="17"/>
      <c r="I33" s="17"/>
      <c r="J33" s="18"/>
    </row>
    <row r="34" spans="1:10" x14ac:dyDescent="0.25">
      <c r="A34" s="19"/>
      <c r="B34" s="47" t="s">
        <v>134</v>
      </c>
      <c r="C34" s="35"/>
      <c r="D34" s="36"/>
      <c r="E34" s="37"/>
      <c r="F34" s="38"/>
      <c r="G34" s="39"/>
      <c r="H34" s="39"/>
      <c r="I34" s="39"/>
      <c r="J34" s="40"/>
    </row>
    <row r="35" spans="1:10" x14ac:dyDescent="0.25">
      <c r="A35" s="19"/>
      <c r="B35" s="47" t="s">
        <v>131</v>
      </c>
      <c r="C35" s="20"/>
      <c r="D35" s="21"/>
      <c r="E35" s="6"/>
      <c r="F35" s="22"/>
      <c r="G35" s="23"/>
      <c r="H35" s="23"/>
      <c r="I35" s="23"/>
      <c r="J35" s="24"/>
    </row>
    <row r="36" spans="1:10" x14ac:dyDescent="0.25">
      <c r="A36" s="19"/>
      <c r="B36" s="48" t="s">
        <v>124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9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75</v>
      </c>
      <c r="B1" s="3">
        <v>45811.450671296298</v>
      </c>
    </row>
    <row r="2" spans="1:2" x14ac:dyDescent="0.2">
      <c r="A2" t="s">
        <v>76</v>
      </c>
      <c r="B2" s="3">
        <v>45805.5859837963</v>
      </c>
    </row>
    <row r="3" spans="1:2" x14ac:dyDescent="0.2">
      <c r="A3" t="s">
        <v>77</v>
      </c>
      <c r="B3" t="s">
        <v>84</v>
      </c>
    </row>
    <row r="4" spans="1:2" x14ac:dyDescent="0.2">
      <c r="A4" t="s">
        <v>78</v>
      </c>
      <c r="B4" t="s">
        <v>85</v>
      </c>
    </row>
    <row r="5" spans="1:2" x14ac:dyDescent="0.2">
      <c r="B5">
        <v>1</v>
      </c>
    </row>
    <row r="6" spans="1:2" x14ac:dyDescent="0.2">
      <c r="B6" s="4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03.06.2025</vt:lpstr>
      <vt:lpstr>03.06.2025 (2)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'03.06.2025 (2)'!С3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Работа</cp:lastModifiedBy>
  <cp:lastPrinted>2013-04-14T08:21:27Z</cp:lastPrinted>
  <dcterms:created xsi:type="dcterms:W3CDTF">2002-09-22T07:35:02Z</dcterms:created>
  <dcterms:modified xsi:type="dcterms:W3CDTF">2025-05-28T09:14:28Z</dcterms:modified>
</cp:coreProperties>
</file>