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Март\"/>
    </mc:Choice>
  </mc:AlternateContent>
  <bookViews>
    <workbookView xWindow="240" yWindow="135" windowWidth="11355" windowHeight="6150" activeTab="1"/>
  </bookViews>
  <sheets>
    <sheet name="17.03.2026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'17.03.2026'!$A$4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C20" i="1" l="1"/>
  <c r="A31" i="4" l="1"/>
  <c r="A30" i="4"/>
  <c r="C27" i="4"/>
  <c r="A27" i="4"/>
  <c r="C26" i="4"/>
  <c r="A26" i="4"/>
  <c r="A25" i="4"/>
  <c r="C24" i="4"/>
  <c r="A24" i="4"/>
  <c r="A23" i="4"/>
  <c r="A22" i="4"/>
  <c r="A21" i="4"/>
  <c r="A20" i="4"/>
  <c r="A17" i="4"/>
  <c r="A14" i="4"/>
  <c r="C13" i="4"/>
  <c r="A13" i="4"/>
  <c r="C12" i="4"/>
  <c r="A12" i="4"/>
  <c r="A11" i="4"/>
  <c r="BX32" i="1"/>
  <c r="BX28" i="1"/>
  <c r="BX18" i="1"/>
  <c r="BX15" i="1"/>
  <c r="A31" i="1"/>
  <c r="C31" i="1"/>
  <c r="A30" i="1"/>
  <c r="C30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A17" i="1"/>
  <c r="C17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<sst xmlns="http://schemas.openxmlformats.org/spreadsheetml/2006/main" count="199" uniqueCount="149">
  <si>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</si>
  <si>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</si>
  <si>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</si>
  <si>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</si>
  <si>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</si>
  <si>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</si>
  <si>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</si>
  <si>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</si>
  <si>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</si>
  <si>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</si>
  <si>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</si>
  <si>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</si>
  <si>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</si>
  <si>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</si>
  <si>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</si>
  <si>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</si>
  <si>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</si>
  <si>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</si>
  <si>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</si>
  <si>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</si>
  <si>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</si>
  <si>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</si>
  <si>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</si>
  <si>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</si>
  <si>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</si>
  <si>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</si>
  <si>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</si>
  <si>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</si>
  <si>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</si>
  <si>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</si>
  <si>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</si>
  <si>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</si>
  <si>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</si>
  <si>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</si>
  <si>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</si>
  <si>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</si>
  <si>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</si>
  <si>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</si>
  <si>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</si>
  <si>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</si>
  <si>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</si>
  <si>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</si>
  <si>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</si>
  <si>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</si>
  <si>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</si>
  <si>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</si>
  <si>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</si>
  <si>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</si>
  <si>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</si>
  <si>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</si>
  <si>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</si>
  <si>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</si>
  <si>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</si>
  <si>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</si>
  <si>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</si>
  <si>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</si>
  <si>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</si>
  <si>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</si>
  <si>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</si>
  <si>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</si>
  <si>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</si>
  <si>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</si>
  <si>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</si>
  <si>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</si>
  <si>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</si>
  <si>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</si>
  <si>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</si>
  <si>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</si>
  <si>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</si>
  <si>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</si>
  <si>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</si>
  <si>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</si>
  <si>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</si>
  <si>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</si>
  <si>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</si>
  <si>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</si>
  <si>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</si>
  <si>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</si>
  <si>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</si>
  <si>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</si>
  <si>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</si>
  <si>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</si>
  <si>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</si>
  <si>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</si>
  <si>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</si>
  <si>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</si>
  <si>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</si>
  <si>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</si>
  <si>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Лапшевник с творогом</t>
  </si>
  <si>
    <t>Повидло яблочное</t>
  </si>
  <si>
    <t>Масло сливочное</t>
  </si>
  <si>
    <t>Батон</t>
  </si>
  <si>
    <t>Какао с молоком</t>
  </si>
  <si>
    <t>Итого за 'Завтрак'</t>
  </si>
  <si>
    <t>Итого за ''</t>
  </si>
  <si>
    <t>Обед</t>
  </si>
  <si>
    <t>Свекольник со сметаной</t>
  </si>
  <si>
    <t>Каша рисовая с овощами</t>
  </si>
  <si>
    <t>Биточки (котлеты) из рыбы</t>
  </si>
  <si>
    <t>Напиток из шиповника</t>
  </si>
  <si>
    <t>Хлеб пшеничный</t>
  </si>
  <si>
    <t>Хлеб ржаной</t>
  </si>
  <si>
    <t>Итого за 'Обед'</t>
  </si>
  <si>
    <t>Полдник</t>
  </si>
  <si>
    <t>Вафли</t>
  </si>
  <si>
    <t>Кофейный напиток с молоком</t>
  </si>
  <si>
    <t>Итого за 'Полдник'</t>
  </si>
  <si>
    <t>Ясли</t>
  </si>
  <si>
    <t>25.11.2025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</si>
  <si>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</si>
  <si>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</si>
  <si>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</si>
  <si>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</si>
  <si>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</si>
  <si>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</si>
  <si>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</si>
  <si>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</si>
  <si>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</si>
  <si>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</si>
  <si>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</si>
  <si>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</si>
  <si>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</si>
  <si>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</si>
  <si>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</si>
  <si>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</si>
  <si>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</si>
  <si>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</si>
  <si>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</si>
  <si>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</si>
  <si>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</si>
  <si>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</si>
  <si>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</si>
  <si>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</si>
  <si>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</si>
  <si>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</si>
  <si>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</si>
  <si>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</si>
  <si>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</si>
  <si>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</si>
  <si>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5/5</t>
  </si>
  <si>
    <t>36/10</t>
  </si>
  <si>
    <t>32/10</t>
  </si>
  <si>
    <t xml:space="preserve">Огурец консервированный   </t>
  </si>
  <si>
    <t>Фрукт</t>
  </si>
  <si>
    <t xml:space="preserve">Соус красный </t>
  </si>
  <si>
    <t xml:space="preserve">Соус красный  </t>
  </si>
  <si>
    <t>Каша ассорти молочная с маслом слив</t>
  </si>
  <si>
    <t xml:space="preserve">Огурец консервированный 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</si>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</sst>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2" xfId="1" applyBorder="1" applyAlignment="1">
      <alignment horizontal="center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5" xfId="1" applyBorder="1"/>
    <xf numFmtId="0" fontId="7" fillId="0" borderId="16" xfId="1" applyBorder="1"/>
    <xf numFmtId="0" fontId="7" fillId="2" borderId="16" xfId="1" applyFill="1" applyBorder="1" applyProtection="1">
      <protection locked="0"/>
    </xf>
    <xf numFmtId="0" fontId="7" fillId="2" borderId="16" xfId="1" applyFill="1" applyBorder="1" applyAlignment="1" applyProtection="1">
      <alignment wrapText="1"/>
      <protection locked="0"/>
    </xf>
    <xf numFmtId="49" fontId="7" fillId="2" borderId="16" xfId="1" applyNumberFormat="1" applyFill="1" applyBorder="1" applyProtection="1">
      <protection locked="0"/>
    </xf>
    <xf numFmtId="2" fontId="7" fillId="2" borderId="16" xfId="1" applyNumberFormat="1" applyFill="1" applyBorder="1" applyProtection="1">
      <protection locked="0"/>
    </xf>
    <xf numFmtId="1" fontId="7" fillId="2" borderId="16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18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0" fontId="7" fillId="0" borderId="2" xfId="1" applyBorder="1"/>
    <xf numFmtId="0" fontId="7" fillId="0" borderId="20" xfId="1" applyBorder="1"/>
    <xf numFmtId="0" fontId="7" fillId="2" borderId="21" xfId="1" applyFill="1" applyBorder="1" applyProtection="1">
      <protection locked="0"/>
    </xf>
    <xf numFmtId="0" fontId="7" fillId="2" borderId="21" xfId="1" applyFill="1" applyBorder="1" applyAlignment="1" applyProtection="1">
      <alignment wrapText="1"/>
      <protection locked="0"/>
    </xf>
    <xf numFmtId="49" fontId="7" fillId="2" borderId="21" xfId="1" applyNumberFormat="1" applyFill="1" applyBorder="1" applyProtection="1">
      <protection locked="0"/>
    </xf>
    <xf numFmtId="2" fontId="7" fillId="2" borderId="21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16" xfId="1" applyFill="1" applyBorder="1"/>
    <xf numFmtId="0" fontId="7" fillId="0" borderId="10" xfId="1" applyBorder="1"/>
    <xf numFmtId="0" fontId="7" fillId="2" borderId="10" xfId="1" applyFill="1" applyBorder="1" applyProtection="1">
      <protection locked="0"/>
    </xf>
    <xf numFmtId="0" fontId="7" fillId="2" borderId="10" xfId="1" applyFill="1" applyBorder="1" applyAlignment="1" applyProtection="1">
      <alignment wrapText="1"/>
      <protection locked="0"/>
    </xf>
    <xf numFmtId="49" fontId="7" fillId="2" borderId="10" xfId="1" applyNumberFormat="1" applyFill="1" applyBorder="1" applyProtection="1">
      <protection locked="0"/>
    </xf>
    <xf numFmtId="2" fontId="7" fillId="2" borderId="10" xfId="1" applyNumberFormat="1" applyFill="1" applyBorder="1" applyProtection="1">
      <protection locked="0"/>
    </xf>
    <xf numFmtId="1" fontId="7" fillId="2" borderId="10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2" borderId="7" xfId="1" applyFill="1" applyBorder="1" applyProtection="1">
      <protection locked="0"/>
    </xf>
    <xf numFmtId="0" fontId="7" fillId="2" borderId="7" xfId="1" applyFill="1" applyBorder="1" applyAlignment="1" applyProtection="1">
      <alignment wrapText="1"/>
      <protection locked="0"/>
    </xf>
    <xf numFmtId="49" fontId="7" fillId="2" borderId="7" xfId="1" applyNumberFormat="1" applyFill="1" applyBorder="1" applyProtection="1">
      <protection locked="0"/>
    </xf>
    <xf numFmtId="2" fontId="7" fillId="2" borderId="7" xfId="1" applyNumberFormat="1" applyFill="1" applyBorder="1" applyProtection="1">
      <protection locked="0"/>
    </xf>
    <xf numFmtId="1" fontId="7" fillId="2" borderId="7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0" fontId="7" fillId="3" borderId="10" xfId="1" applyFill="1" applyBorder="1"/>
    <xf numFmtId="0" fontId="7" fillId="3" borderId="9" xfId="1" applyFill="1" applyBorder="1"/>
    <xf numFmtId="49" fontId="7" fillId="0" borderId="0" xfId="1" applyNumberFormat="1"/>
    <xf numFmtId="0" fontId="7" fillId="2" borderId="16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0" fontId="4" fillId="0" borderId="11" xfId="0" applyFont="1" applyBorder="1"/>
    <xf numFmtId="0" fontId="6" fillId="0" borderId="11" xfId="0" applyFont="1" applyBorder="1"/>
    <xf numFmtId="0" fontId="4" fillId="0" borderId="25" xfId="0" applyFont="1" applyBorder="1"/>
    <xf numFmtId="14" fontId="8" fillId="0" borderId="0" xfId="0" applyNumberFormat="1" applyFont="1" applyAlignment="1"/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/>
    </xf>
    <xf numFmtId="20" fontId="4" fillId="0" borderId="2" xfId="0" quotePrefix="1" applyNumberFormat="1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 wrapText="1"/>
    </xf>
    <xf numFmtId="12" fontId="4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3" xfId="1" applyFill="1" applyBorder="1" applyAlignment="1" applyProtection="1">
      <protection locked="0"/>
    </xf>
    <xf numFmtId="0" fontId="7" fillId="2" borderId="8" xfId="1" applyFill="1" applyBorder="1" applyAlignment="1" applyProtection="1">
      <protection locked="0"/>
    </xf>
    <xf numFmtId="0" fontId="7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18"/>
  <sheetViews>
    <sheetView zoomScaleNormal="100" workbookViewId="0">
      <selection activeCell="B25" sqref="B25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.28515625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5" width="0" style="1" hidden="1"/>
    <col min="256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19.5" customHeight="1" x14ac:dyDescent="0.45">
      <c r="A3" s="83" t="s">
        <v>2</v>
      </c>
      <c r="B3" s="83"/>
      <c r="C3" s="83"/>
      <c r="D3" s="83"/>
    </row>
    <row r="4" spans="1:89" s="6" customFormat="1" hidden="1" x14ac:dyDescent="0.25">
      <c r="A4" s="7"/>
      <c r="B4" s="7"/>
      <c r="C4" s="7"/>
      <c r="D4" s="7"/>
    </row>
    <row r="5" spans="1:89" ht="17.2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84" t="s">
        <v>70</v>
      </c>
      <c r="B9" s="86" t="s">
        <v>87</v>
      </c>
      <c r="C9" s="87" t="s">
        <v>1</v>
      </c>
      <c r="D9" s="81" t="s">
        <v>0</v>
      </c>
      <c r="E9" s="11" t="s">
        <v>4</v>
      </c>
      <c r="F9" s="11" t="s">
        <v>5</v>
      </c>
      <c r="G9" s="11" t="s">
        <v>68</v>
      </c>
      <c r="H9" s="69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78" t="s">
        <v>69</v>
      </c>
      <c r="S9" s="78"/>
      <c r="T9" s="78"/>
      <c r="U9" s="78"/>
      <c r="V9" s="79" t="s">
        <v>71</v>
      </c>
      <c r="W9" s="79"/>
      <c r="X9" s="79"/>
      <c r="Y9" s="79"/>
      <c r="Z9" s="79"/>
      <c r="AA9" s="79"/>
      <c r="AB9" s="79"/>
      <c r="AC9" s="79"/>
      <c r="AD9" s="80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15" customFormat="1" ht="15.75" customHeight="1" x14ac:dyDescent="0.25">
      <c r="A10" s="85"/>
      <c r="B10" s="87"/>
      <c r="C10" s="87"/>
      <c r="D10" s="82"/>
      <c r="E10" s="67"/>
      <c r="I10" s="67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15" customFormat="1" ht="15" x14ac:dyDescent="0.25">
      <c r="A11" s="15" t="str">
        <f>"5/5"</f>
        <v>5/5</v>
      </c>
      <c r="B11" s="71" t="s">
        <v>146</v>
      </c>
      <c r="C11" s="72" t="str">
        <f>"150"</f>
        <v>150</v>
      </c>
      <c r="D11" s="16">
        <v>155.6</v>
      </c>
      <c r="E11" s="15">
        <v>4.95</v>
      </c>
      <c r="F11" s="15">
        <v>2.02</v>
      </c>
      <c r="G11" s="15">
        <v>0</v>
      </c>
      <c r="H11" s="15">
        <v>0</v>
      </c>
      <c r="I11" s="67">
        <v>8.9700000000000006</v>
      </c>
      <c r="J11" s="15">
        <v>27.72</v>
      </c>
      <c r="K11" s="15">
        <v>1.52</v>
      </c>
      <c r="L11" s="15">
        <v>0</v>
      </c>
      <c r="M11" s="15">
        <v>0</v>
      </c>
      <c r="N11" s="15">
        <v>0.51</v>
      </c>
      <c r="O11" s="15">
        <v>1.1399999999999999</v>
      </c>
      <c r="P11" s="15">
        <v>175.09</v>
      </c>
      <c r="Q11" s="15">
        <v>103.12</v>
      </c>
      <c r="R11" s="15">
        <v>73</v>
      </c>
      <c r="S11" s="15">
        <v>15.14</v>
      </c>
      <c r="T11" s="15">
        <v>123.36</v>
      </c>
      <c r="U11" s="15">
        <v>0.97</v>
      </c>
      <c r="V11" s="15">
        <v>36.450000000000003</v>
      </c>
      <c r="W11" s="15">
        <v>23.4</v>
      </c>
      <c r="X11" s="15">
        <v>65.63</v>
      </c>
      <c r="Y11" s="15">
        <v>2.1800000000000002</v>
      </c>
      <c r="Z11" s="15">
        <v>7.0000000000000007E-2</v>
      </c>
      <c r="AA11" s="15">
        <v>0.13</v>
      </c>
      <c r="AB11" s="15">
        <v>0.56999999999999995</v>
      </c>
      <c r="AC11" s="15">
        <v>3.09</v>
      </c>
      <c r="AD11" s="15">
        <v>0.08</v>
      </c>
      <c r="AE11" s="15">
        <v>0</v>
      </c>
      <c r="AF11" s="15">
        <v>1.18</v>
      </c>
      <c r="AG11" s="15">
        <v>1.1599999999999999</v>
      </c>
      <c r="AH11" s="15">
        <v>430.85</v>
      </c>
      <c r="AI11" s="15">
        <v>178.86</v>
      </c>
      <c r="AJ11" s="15">
        <v>96.36</v>
      </c>
      <c r="AK11" s="15">
        <v>181.31</v>
      </c>
      <c r="AL11" s="15">
        <v>60.29</v>
      </c>
      <c r="AM11" s="15">
        <v>265.35000000000002</v>
      </c>
      <c r="AN11" s="15">
        <v>192.35</v>
      </c>
      <c r="AO11" s="15">
        <v>236.98</v>
      </c>
      <c r="AP11" s="15">
        <v>233.76</v>
      </c>
      <c r="AQ11" s="15">
        <v>113.65</v>
      </c>
      <c r="AR11" s="15">
        <v>179.75</v>
      </c>
      <c r="AS11" s="15">
        <v>1446.22</v>
      </c>
      <c r="AT11" s="15">
        <v>0.99</v>
      </c>
      <c r="AU11" s="15">
        <v>444.23</v>
      </c>
      <c r="AV11" s="15">
        <v>280.98</v>
      </c>
      <c r="AW11" s="15">
        <v>146.06</v>
      </c>
      <c r="AX11" s="15">
        <v>108.5</v>
      </c>
      <c r="AY11" s="15">
        <v>7.0000000000000007E-2</v>
      </c>
      <c r="AZ11" s="15">
        <v>0.03</v>
      </c>
      <c r="BA11" s="15">
        <v>0.02</v>
      </c>
      <c r="BB11" s="15">
        <v>0.04</v>
      </c>
      <c r="BC11" s="15">
        <v>0.05</v>
      </c>
      <c r="BD11" s="15">
        <v>0.21</v>
      </c>
      <c r="BE11" s="15">
        <v>0</v>
      </c>
      <c r="BF11" s="15">
        <v>0.82</v>
      </c>
      <c r="BG11" s="15">
        <v>0</v>
      </c>
      <c r="BH11" s="15">
        <v>0.28999999999999998</v>
      </c>
      <c r="BI11" s="15">
        <v>0.01</v>
      </c>
      <c r="BJ11" s="15">
        <v>0.02</v>
      </c>
      <c r="BK11" s="15">
        <v>0</v>
      </c>
      <c r="BL11" s="15">
        <v>0.04</v>
      </c>
      <c r="BM11" s="15">
        <v>7.0000000000000007E-2</v>
      </c>
      <c r="BN11" s="15">
        <v>1.1100000000000001</v>
      </c>
      <c r="BO11" s="15">
        <v>0</v>
      </c>
      <c r="BP11" s="15">
        <v>0</v>
      </c>
      <c r="BQ11" s="15">
        <v>2</v>
      </c>
      <c r="BR11" s="15">
        <v>0.01</v>
      </c>
      <c r="BS11" s="15">
        <v>0</v>
      </c>
      <c r="BT11" s="15">
        <v>0</v>
      </c>
      <c r="BU11" s="15">
        <v>0</v>
      </c>
      <c r="BV11" s="15">
        <v>0</v>
      </c>
      <c r="BW11" s="15">
        <v>155.55000000000001</v>
      </c>
      <c r="BY11" s="15">
        <v>40.35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7.5</v>
      </c>
      <c r="CK11" s="15">
        <v>0.38</v>
      </c>
    </row>
    <row r="12" spans="1:89" s="15" customFormat="1" ht="15" x14ac:dyDescent="0.25">
      <c r="A12" s="15" t="str">
        <f>"-"</f>
        <v>-</v>
      </c>
      <c r="B12" s="71" t="s">
        <v>90</v>
      </c>
      <c r="C12" s="72" t="str">
        <f>"5"</f>
        <v>5</v>
      </c>
      <c r="D12" s="16">
        <v>41.600121988829272</v>
      </c>
      <c r="E12" s="15">
        <v>2.97</v>
      </c>
      <c r="F12" s="15">
        <v>0.14000000000000001</v>
      </c>
      <c r="G12" s="15">
        <v>0</v>
      </c>
      <c r="H12" s="15">
        <v>0</v>
      </c>
      <c r="I12" s="67">
        <v>0.08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0.09</v>
      </c>
      <c r="P12" s="15">
        <v>0.94</v>
      </c>
      <c r="Q12" s="15">
        <v>1.89</v>
      </c>
      <c r="R12" s="15">
        <v>1.51</v>
      </c>
      <c r="S12" s="15">
        <v>0</v>
      </c>
      <c r="T12" s="15">
        <v>1.89</v>
      </c>
      <c r="U12" s="15">
        <v>0.01</v>
      </c>
      <c r="V12" s="15">
        <v>25.19</v>
      </c>
      <c r="W12" s="15">
        <v>18.89</v>
      </c>
      <c r="X12" s="15">
        <v>28.34</v>
      </c>
      <c r="Y12" s="15">
        <v>0.06</v>
      </c>
      <c r="Z12" s="15">
        <v>0</v>
      </c>
      <c r="AA12" s="15">
        <v>0.01</v>
      </c>
      <c r="AB12" s="15">
        <v>0.01</v>
      </c>
      <c r="AC12" s="15">
        <v>0.01</v>
      </c>
      <c r="AD12" s="15">
        <v>0</v>
      </c>
      <c r="AE12" s="15">
        <v>0</v>
      </c>
      <c r="AF12" s="15">
        <v>2.64</v>
      </c>
      <c r="AG12" s="15">
        <v>2.58</v>
      </c>
      <c r="AH12" s="15">
        <v>4.79</v>
      </c>
      <c r="AI12" s="15">
        <v>2.83</v>
      </c>
      <c r="AJ12" s="15">
        <v>1.07</v>
      </c>
      <c r="AK12" s="15">
        <v>2.96</v>
      </c>
      <c r="AL12" s="15">
        <v>2.71</v>
      </c>
      <c r="AM12" s="15">
        <v>2.64</v>
      </c>
      <c r="AN12" s="15">
        <v>2.27</v>
      </c>
      <c r="AO12" s="15">
        <v>1.64</v>
      </c>
      <c r="AP12" s="15">
        <v>3.59</v>
      </c>
      <c r="AQ12" s="15">
        <v>2.2000000000000002</v>
      </c>
      <c r="AR12" s="15">
        <v>1.51</v>
      </c>
      <c r="AS12" s="15">
        <v>8.94</v>
      </c>
      <c r="AT12" s="15">
        <v>0</v>
      </c>
      <c r="AU12" s="15">
        <v>3.02</v>
      </c>
      <c r="AV12" s="15">
        <v>3.4</v>
      </c>
      <c r="AW12" s="15">
        <v>2.64</v>
      </c>
      <c r="AX12" s="15">
        <v>0.63</v>
      </c>
      <c r="AY12" s="15">
        <v>0.17</v>
      </c>
      <c r="AZ12" s="15">
        <v>0.08</v>
      </c>
      <c r="BA12" s="15">
        <v>0.04</v>
      </c>
      <c r="BB12" s="15">
        <v>0.1</v>
      </c>
      <c r="BC12" s="15">
        <v>0.11</v>
      </c>
      <c r="BD12" s="15">
        <v>0.5</v>
      </c>
      <c r="BE12" s="15">
        <v>0</v>
      </c>
      <c r="BF12" s="15">
        <v>1.39</v>
      </c>
      <c r="BG12" s="15">
        <v>0</v>
      </c>
      <c r="BH12" s="15">
        <v>0.43</v>
      </c>
      <c r="BI12" s="15">
        <v>0</v>
      </c>
      <c r="BJ12" s="15">
        <v>0</v>
      </c>
      <c r="BK12" s="15">
        <v>0</v>
      </c>
      <c r="BL12" s="15">
        <v>0.1</v>
      </c>
      <c r="BM12" s="15">
        <v>0.15</v>
      </c>
      <c r="BN12" s="15">
        <v>1.1299999999999999</v>
      </c>
      <c r="BO12" s="15">
        <v>0</v>
      </c>
      <c r="BP12" s="15">
        <v>0</v>
      </c>
      <c r="BQ12" s="15">
        <v>0.06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1.57</v>
      </c>
      <c r="BY12" s="15">
        <v>28.34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</row>
    <row r="13" spans="1:89" s="15" customFormat="1" ht="15" x14ac:dyDescent="0.25">
      <c r="A13" s="15" t="str">
        <f>"-"</f>
        <v>-</v>
      </c>
      <c r="B13" s="71" t="s">
        <v>91</v>
      </c>
      <c r="C13" s="72" t="str">
        <f>"30"</f>
        <v>30</v>
      </c>
      <c r="D13" s="16">
        <v>95.923492874894166</v>
      </c>
      <c r="E13" s="15">
        <v>0.18</v>
      </c>
      <c r="F13" s="15">
        <v>0</v>
      </c>
      <c r="G13" s="15">
        <v>0</v>
      </c>
      <c r="H13" s="15">
        <v>0</v>
      </c>
      <c r="I13" s="67">
        <v>1.17</v>
      </c>
      <c r="J13" s="15">
        <v>16.66</v>
      </c>
      <c r="K13" s="15">
        <v>1.1399999999999999</v>
      </c>
      <c r="L13" s="15">
        <v>0</v>
      </c>
      <c r="M13" s="15">
        <v>0</v>
      </c>
      <c r="N13" s="15">
        <v>0.11</v>
      </c>
      <c r="O13" s="15">
        <v>0.56999999999999995</v>
      </c>
      <c r="P13" s="15">
        <v>152.68</v>
      </c>
      <c r="Q13" s="15">
        <v>46.62</v>
      </c>
      <c r="R13" s="15">
        <v>7.83</v>
      </c>
      <c r="S13" s="15">
        <v>11.74</v>
      </c>
      <c r="T13" s="15">
        <v>30.25</v>
      </c>
      <c r="U13" s="15">
        <v>0.71</v>
      </c>
      <c r="V13" s="15">
        <v>0</v>
      </c>
      <c r="W13" s="15">
        <v>0</v>
      </c>
      <c r="X13" s="15">
        <v>0</v>
      </c>
      <c r="Y13" s="15">
        <v>0.61</v>
      </c>
      <c r="Z13" s="15">
        <v>0.06</v>
      </c>
      <c r="AA13" s="15">
        <v>0.02</v>
      </c>
      <c r="AB13" s="15">
        <v>0.56999999999999995</v>
      </c>
      <c r="AC13" s="15">
        <v>1.07</v>
      </c>
      <c r="AD13" s="15">
        <v>0</v>
      </c>
      <c r="AE13" s="15">
        <v>0</v>
      </c>
      <c r="AF13" s="15">
        <v>0</v>
      </c>
      <c r="AG13" s="15">
        <v>0</v>
      </c>
      <c r="AH13" s="15">
        <v>210.34</v>
      </c>
      <c r="AI13" s="15">
        <v>70.83</v>
      </c>
      <c r="AJ13" s="15">
        <v>41.64</v>
      </c>
      <c r="AK13" s="15">
        <v>83.28</v>
      </c>
      <c r="AL13" s="15">
        <v>31.32</v>
      </c>
      <c r="AM13" s="15">
        <v>149.47999999999999</v>
      </c>
      <c r="AN13" s="15">
        <v>92.89</v>
      </c>
      <c r="AO13" s="15">
        <v>129.19</v>
      </c>
      <c r="AP13" s="15">
        <v>107.13</v>
      </c>
      <c r="AQ13" s="15">
        <v>57.3</v>
      </c>
      <c r="AR13" s="15">
        <v>99.65</v>
      </c>
      <c r="AS13" s="15">
        <v>827.48</v>
      </c>
      <c r="AT13" s="15">
        <v>0</v>
      </c>
      <c r="AU13" s="15">
        <v>269.42</v>
      </c>
      <c r="AV13" s="15">
        <v>117.8</v>
      </c>
      <c r="AW13" s="15">
        <v>79.010000000000005</v>
      </c>
      <c r="AX13" s="15">
        <v>61.57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0.01</v>
      </c>
      <c r="BE13" s="15">
        <v>0</v>
      </c>
      <c r="BF13" s="15">
        <v>0.12</v>
      </c>
      <c r="BG13" s="15">
        <v>0</v>
      </c>
      <c r="BH13" s="15">
        <v>0.05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0.42</v>
      </c>
      <c r="BO13" s="15">
        <v>0</v>
      </c>
      <c r="BP13" s="15">
        <v>0</v>
      </c>
      <c r="BQ13" s="15">
        <v>0.31</v>
      </c>
      <c r="BR13" s="15">
        <v>0.01</v>
      </c>
      <c r="BS13" s="15">
        <v>0</v>
      </c>
      <c r="BT13" s="15">
        <v>0</v>
      </c>
      <c r="BU13" s="15">
        <v>0</v>
      </c>
      <c r="BV13" s="15">
        <v>0</v>
      </c>
      <c r="BW13" s="15">
        <v>12.14</v>
      </c>
      <c r="BY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</row>
    <row r="14" spans="1:89" s="15" customFormat="1" ht="15" x14ac:dyDescent="0.25">
      <c r="A14" s="15" t="str">
        <f>"36/10"</f>
        <v>36/10</v>
      </c>
      <c r="B14" s="71" t="s">
        <v>92</v>
      </c>
      <c r="C14" s="72" t="str">
        <f>"180"</f>
        <v>180</v>
      </c>
      <c r="D14" s="16">
        <v>71.594913599999998</v>
      </c>
      <c r="E14" s="15">
        <v>2.12</v>
      </c>
      <c r="F14" s="15">
        <v>0</v>
      </c>
      <c r="G14" s="15">
        <v>0</v>
      </c>
      <c r="H14" s="15">
        <v>0</v>
      </c>
      <c r="I14" s="67">
        <v>7.18</v>
      </c>
      <c r="J14" s="15">
        <v>0.27</v>
      </c>
      <c r="K14" s="15">
        <v>1.1599999999999999</v>
      </c>
      <c r="L14" s="15">
        <v>0</v>
      </c>
      <c r="M14" s="15">
        <v>0</v>
      </c>
      <c r="N14" s="15">
        <v>0.23</v>
      </c>
      <c r="O14" s="15">
        <v>0.86</v>
      </c>
      <c r="P14" s="15">
        <v>45.5</v>
      </c>
      <c r="Q14" s="15">
        <v>163.53</v>
      </c>
      <c r="R14" s="15">
        <v>99.19</v>
      </c>
      <c r="S14" s="15">
        <v>24.27</v>
      </c>
      <c r="T14" s="15">
        <v>90.98</v>
      </c>
      <c r="U14" s="15">
        <v>0.78</v>
      </c>
      <c r="V14" s="15">
        <v>10.8</v>
      </c>
      <c r="W14" s="15">
        <v>7.78</v>
      </c>
      <c r="X14" s="15">
        <v>19.91</v>
      </c>
      <c r="Y14" s="15">
        <v>0.01</v>
      </c>
      <c r="Z14" s="15">
        <v>0.03</v>
      </c>
      <c r="AA14" s="15">
        <v>0.11</v>
      </c>
      <c r="AB14" s="15">
        <v>0.12</v>
      </c>
      <c r="AC14" s="15">
        <v>0.96</v>
      </c>
      <c r="AD14" s="15">
        <v>0.47</v>
      </c>
      <c r="AE14" s="15">
        <v>0</v>
      </c>
      <c r="AF14" s="15">
        <v>137.9</v>
      </c>
      <c r="AG14" s="15">
        <v>136.21</v>
      </c>
      <c r="AH14" s="15">
        <v>235.9</v>
      </c>
      <c r="AI14" s="15">
        <v>191.2</v>
      </c>
      <c r="AJ14" s="15">
        <v>63.86</v>
      </c>
      <c r="AK14" s="15">
        <v>112.35</v>
      </c>
      <c r="AL14" s="15">
        <v>36.85</v>
      </c>
      <c r="AM14" s="15">
        <v>125.72</v>
      </c>
      <c r="AN14" s="15">
        <v>1.1499999999999999</v>
      </c>
      <c r="AO14" s="15">
        <v>2.57</v>
      </c>
      <c r="AP14" s="15">
        <v>2.44</v>
      </c>
      <c r="AQ14" s="15">
        <v>0.71</v>
      </c>
      <c r="AR14" s="15">
        <v>0.91</v>
      </c>
      <c r="AS14" s="15">
        <v>8.1199999999999992</v>
      </c>
      <c r="AT14" s="15">
        <v>2.0299999999999998</v>
      </c>
      <c r="AU14" s="15">
        <v>0.88</v>
      </c>
      <c r="AV14" s="15">
        <v>0.88</v>
      </c>
      <c r="AW14" s="15">
        <v>156.91999999999999</v>
      </c>
      <c r="AX14" s="15">
        <v>22.5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0.01</v>
      </c>
      <c r="BO14" s="15">
        <v>0</v>
      </c>
      <c r="BP14" s="15">
        <v>0</v>
      </c>
      <c r="BQ14" s="15">
        <v>0.03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178.74</v>
      </c>
      <c r="BY14" s="15">
        <v>12.1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3.6</v>
      </c>
      <c r="CK14" s="15">
        <v>0</v>
      </c>
    </row>
    <row r="15" spans="1:89" s="17" customFormat="1" ht="14.25" x14ac:dyDescent="0.2">
      <c r="B15" s="73" t="s">
        <v>93</v>
      </c>
      <c r="C15" s="74"/>
      <c r="D15" s="18">
        <v>548.16</v>
      </c>
      <c r="E15" s="17">
        <v>10.210000000000001</v>
      </c>
      <c r="F15" s="17">
        <v>2.15</v>
      </c>
      <c r="G15" s="17">
        <v>0</v>
      </c>
      <c r="H15" s="17">
        <v>0</v>
      </c>
      <c r="I15" s="68">
        <v>30.41</v>
      </c>
      <c r="J15" s="17">
        <v>44.65</v>
      </c>
      <c r="K15" s="17">
        <v>4.01</v>
      </c>
      <c r="L15" s="17">
        <v>0</v>
      </c>
      <c r="M15" s="17">
        <v>0</v>
      </c>
      <c r="N15" s="17">
        <v>0.91</v>
      </c>
      <c r="O15" s="17">
        <v>2.73</v>
      </c>
      <c r="P15" s="17">
        <v>374.42</v>
      </c>
      <c r="Q15" s="17">
        <v>340.97</v>
      </c>
      <c r="R15" s="17">
        <v>184.33</v>
      </c>
      <c r="S15" s="17">
        <v>52.56</v>
      </c>
      <c r="T15" s="17">
        <v>248.28</v>
      </c>
      <c r="U15" s="17">
        <v>2.73</v>
      </c>
      <c r="V15" s="17">
        <v>72.44</v>
      </c>
      <c r="W15" s="17">
        <v>50.07</v>
      </c>
      <c r="X15" s="17">
        <v>113.87</v>
      </c>
      <c r="Y15" s="17">
        <v>2.85</v>
      </c>
      <c r="Z15" s="17">
        <v>0.16</v>
      </c>
      <c r="AA15" s="17">
        <v>0.27</v>
      </c>
      <c r="AB15" s="17">
        <v>1.29</v>
      </c>
      <c r="AC15" s="17">
        <v>5.17</v>
      </c>
      <c r="AD15" s="17">
        <v>0.65</v>
      </c>
      <c r="AE15" s="17">
        <v>0</v>
      </c>
      <c r="AF15" s="17">
        <v>141.72999999999999</v>
      </c>
      <c r="AG15" s="17">
        <v>139.94</v>
      </c>
      <c r="AH15" s="17">
        <v>881.88</v>
      </c>
      <c r="AI15" s="17">
        <v>443.71</v>
      </c>
      <c r="AJ15" s="17">
        <v>202.93</v>
      </c>
      <c r="AK15" s="17">
        <v>379.9</v>
      </c>
      <c r="AL15" s="17">
        <v>131.16999999999999</v>
      </c>
      <c r="AM15" s="17">
        <v>543.19000000000005</v>
      </c>
      <c r="AN15" s="17">
        <v>288.66000000000003</v>
      </c>
      <c r="AO15" s="17">
        <v>370.38</v>
      </c>
      <c r="AP15" s="17">
        <v>346.92</v>
      </c>
      <c r="AQ15" s="17">
        <v>173.86</v>
      </c>
      <c r="AR15" s="17">
        <v>281.83</v>
      </c>
      <c r="AS15" s="17">
        <v>2290.77</v>
      </c>
      <c r="AT15" s="17">
        <v>3.02</v>
      </c>
      <c r="AU15" s="17">
        <v>717.56</v>
      </c>
      <c r="AV15" s="17">
        <v>403.07</v>
      </c>
      <c r="AW15" s="17">
        <v>384.63</v>
      </c>
      <c r="AX15" s="17">
        <v>193.2</v>
      </c>
      <c r="AY15" s="17">
        <v>0.24</v>
      </c>
      <c r="AZ15" s="17">
        <v>0.11</v>
      </c>
      <c r="BA15" s="17">
        <v>0.06</v>
      </c>
      <c r="BB15" s="17">
        <v>0.14000000000000001</v>
      </c>
      <c r="BC15" s="17">
        <v>0.16</v>
      </c>
      <c r="BD15" s="17">
        <v>0.72</v>
      </c>
      <c r="BE15" s="17">
        <v>0</v>
      </c>
      <c r="BF15" s="17">
        <v>2.33</v>
      </c>
      <c r="BG15" s="17">
        <v>0</v>
      </c>
      <c r="BH15" s="17">
        <v>0.78</v>
      </c>
      <c r="BI15" s="17">
        <v>0.01</v>
      </c>
      <c r="BJ15" s="17">
        <v>0.02</v>
      </c>
      <c r="BK15" s="17">
        <v>0</v>
      </c>
      <c r="BL15" s="17">
        <v>0.14000000000000001</v>
      </c>
      <c r="BM15" s="17">
        <v>0.22</v>
      </c>
      <c r="BN15" s="17">
        <v>2.67</v>
      </c>
      <c r="BO15" s="17">
        <v>0</v>
      </c>
      <c r="BP15" s="17">
        <v>0</v>
      </c>
      <c r="BQ15" s="17">
        <v>2.4</v>
      </c>
      <c r="BR15" s="17">
        <v>0.02</v>
      </c>
      <c r="BS15" s="17">
        <v>0</v>
      </c>
      <c r="BT15" s="17">
        <v>0</v>
      </c>
      <c r="BU15" s="17">
        <v>0</v>
      </c>
      <c r="BV15" s="17">
        <v>0</v>
      </c>
      <c r="BW15" s="17">
        <v>354.59</v>
      </c>
      <c r="BX15" s="17" t="e">
        <f>$D$15/#REF!*100</f>
        <v>#REF!</v>
      </c>
      <c r="BY15" s="17">
        <v>80.78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11.1</v>
      </c>
      <c r="CK15" s="17">
        <v>0.38</v>
      </c>
    </row>
    <row r="16" spans="1:89" s="15" customFormat="1" ht="15" x14ac:dyDescent="0.25">
      <c r="B16" s="75">
        <v>0.41666666666666669</v>
      </c>
      <c r="C16" s="72"/>
      <c r="D16" s="16"/>
      <c r="I16" s="67"/>
    </row>
    <row r="17" spans="1:89" s="15" customFormat="1" ht="15" x14ac:dyDescent="0.25">
      <c r="A17" s="15" t="str">
        <f>"-"</f>
        <v>-</v>
      </c>
      <c r="B17" s="71" t="s">
        <v>143</v>
      </c>
      <c r="C17" s="72" t="str">
        <f>"100"</f>
        <v>100</v>
      </c>
      <c r="D17" s="16">
        <v>95.500000000000014</v>
      </c>
      <c r="E17" s="15">
        <v>0.2</v>
      </c>
      <c r="F17" s="15">
        <v>0</v>
      </c>
      <c r="G17" s="15">
        <v>0</v>
      </c>
      <c r="H17" s="15">
        <v>0</v>
      </c>
      <c r="I17" s="67">
        <v>19</v>
      </c>
      <c r="J17" s="15">
        <v>2</v>
      </c>
      <c r="K17" s="15">
        <v>1.7</v>
      </c>
      <c r="L17" s="15">
        <v>0</v>
      </c>
      <c r="M17" s="15">
        <v>0</v>
      </c>
      <c r="N17" s="15">
        <v>0.4</v>
      </c>
      <c r="O17" s="15">
        <v>0.9</v>
      </c>
      <c r="P17" s="15">
        <v>31</v>
      </c>
      <c r="Q17" s="15">
        <v>348</v>
      </c>
      <c r="R17" s="15">
        <v>8</v>
      </c>
      <c r="S17" s="15">
        <v>42</v>
      </c>
      <c r="T17" s="15">
        <v>28</v>
      </c>
      <c r="U17" s="15">
        <v>0.6</v>
      </c>
      <c r="V17" s="15">
        <v>0</v>
      </c>
      <c r="W17" s="15">
        <v>120</v>
      </c>
      <c r="X17" s="15">
        <v>20</v>
      </c>
      <c r="Y17" s="15">
        <v>0.4</v>
      </c>
      <c r="Z17" s="15">
        <v>0.04</v>
      </c>
      <c r="AA17" s="15">
        <v>0.05</v>
      </c>
      <c r="AB17" s="15">
        <v>0.6</v>
      </c>
      <c r="AC17" s="15">
        <v>0.9</v>
      </c>
      <c r="AD17" s="15">
        <v>10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74</v>
      </c>
      <c r="BY17" s="15">
        <v>20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</row>
    <row r="18" spans="1:89" s="17" customFormat="1" ht="14.25" x14ac:dyDescent="0.2">
      <c r="B18" s="73" t="s">
        <v>94</v>
      </c>
      <c r="C18" s="74"/>
      <c r="D18" s="18">
        <v>95.5</v>
      </c>
      <c r="E18" s="17">
        <v>0.2</v>
      </c>
      <c r="F18" s="17">
        <v>0</v>
      </c>
      <c r="G18" s="17">
        <v>0</v>
      </c>
      <c r="H18" s="17">
        <v>0</v>
      </c>
      <c r="I18" s="68">
        <v>19</v>
      </c>
      <c r="J18" s="17">
        <v>2</v>
      </c>
      <c r="K18" s="17">
        <v>1.7</v>
      </c>
      <c r="L18" s="17">
        <v>0</v>
      </c>
      <c r="M18" s="17">
        <v>0</v>
      </c>
      <c r="N18" s="17">
        <v>0.4</v>
      </c>
      <c r="O18" s="17">
        <v>0.9</v>
      </c>
      <c r="P18" s="17">
        <v>31</v>
      </c>
      <c r="Q18" s="17">
        <v>348</v>
      </c>
      <c r="R18" s="17">
        <v>8</v>
      </c>
      <c r="S18" s="17">
        <v>42</v>
      </c>
      <c r="T18" s="17">
        <v>28</v>
      </c>
      <c r="U18" s="17">
        <v>0.6</v>
      </c>
      <c r="V18" s="17">
        <v>0</v>
      </c>
      <c r="W18" s="17">
        <v>120</v>
      </c>
      <c r="X18" s="17">
        <v>20</v>
      </c>
      <c r="Y18" s="17">
        <v>0.4</v>
      </c>
      <c r="Z18" s="17">
        <v>0.04</v>
      </c>
      <c r="AA18" s="17">
        <v>0.05</v>
      </c>
      <c r="AB18" s="17">
        <v>0.6</v>
      </c>
      <c r="AC18" s="17">
        <v>0.9</v>
      </c>
      <c r="AD18" s="17">
        <v>10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74</v>
      </c>
      <c r="BX18" s="17" t="e">
        <f>$D$18/#REF!*100</f>
        <v>#REF!</v>
      </c>
      <c r="BY18" s="17">
        <v>20</v>
      </c>
      <c r="CA18" s="17">
        <v>0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</row>
    <row r="19" spans="1:89" s="15" customFormat="1" ht="15" x14ac:dyDescent="0.25">
      <c r="B19" s="76" t="s">
        <v>95</v>
      </c>
      <c r="C19" s="72"/>
      <c r="D19" s="16"/>
      <c r="I19" s="67"/>
    </row>
    <row r="20" spans="1:89" s="15" customFormat="1" ht="15" x14ac:dyDescent="0.25">
      <c r="A20" s="15" t="str">
        <f>"-"</f>
        <v>-</v>
      </c>
      <c r="B20" s="71" t="s">
        <v>142</v>
      </c>
      <c r="C20" s="72" t="str">
        <f>"20"</f>
        <v>20</v>
      </c>
      <c r="D20" s="16">
        <v>7.8056999999999999</v>
      </c>
      <c r="E20" s="15">
        <v>0</v>
      </c>
      <c r="F20" s="15">
        <v>0</v>
      </c>
      <c r="G20" s="15">
        <v>0</v>
      </c>
      <c r="H20" s="15">
        <v>0</v>
      </c>
      <c r="I20" s="67">
        <v>1.18</v>
      </c>
      <c r="J20" s="15">
        <v>0.05</v>
      </c>
      <c r="K20" s="15">
        <v>0.49</v>
      </c>
      <c r="L20" s="15">
        <v>0</v>
      </c>
      <c r="M20" s="15">
        <v>0</v>
      </c>
      <c r="N20" s="15">
        <v>0.05</v>
      </c>
      <c r="O20" s="15">
        <v>0.25</v>
      </c>
      <c r="P20" s="15">
        <v>3.92</v>
      </c>
      <c r="Q20" s="15">
        <v>69.09</v>
      </c>
      <c r="R20" s="15">
        <v>11.27</v>
      </c>
      <c r="S20" s="15">
        <v>6.86</v>
      </c>
      <c r="T20" s="15">
        <v>20.58</v>
      </c>
      <c r="U20" s="15">
        <v>0.28999999999999998</v>
      </c>
      <c r="V20" s="15">
        <v>0</v>
      </c>
      <c r="W20" s="15">
        <v>29.4</v>
      </c>
      <c r="X20" s="15">
        <v>5</v>
      </c>
      <c r="Y20" s="15">
        <v>0.05</v>
      </c>
      <c r="Z20" s="15">
        <v>0.01</v>
      </c>
      <c r="AA20" s="15">
        <v>0.02</v>
      </c>
      <c r="AB20" s="15">
        <v>0.1</v>
      </c>
      <c r="AC20" s="15">
        <v>0.15</v>
      </c>
      <c r="AD20" s="15">
        <v>4.9000000000000004</v>
      </c>
      <c r="AE20" s="15">
        <v>0</v>
      </c>
      <c r="AF20" s="15">
        <v>13.23</v>
      </c>
      <c r="AG20" s="15">
        <v>10.29</v>
      </c>
      <c r="AH20" s="15">
        <v>14.7</v>
      </c>
      <c r="AI20" s="15">
        <v>12.74</v>
      </c>
      <c r="AJ20" s="15">
        <v>2.94</v>
      </c>
      <c r="AK20" s="15">
        <v>10.29</v>
      </c>
      <c r="AL20" s="15">
        <v>2.4500000000000002</v>
      </c>
      <c r="AM20" s="15">
        <v>8.33</v>
      </c>
      <c r="AN20" s="15">
        <v>12.74</v>
      </c>
      <c r="AO20" s="15">
        <v>22.05</v>
      </c>
      <c r="AP20" s="15">
        <v>25.97</v>
      </c>
      <c r="AQ20" s="15">
        <v>4.9000000000000004</v>
      </c>
      <c r="AR20" s="15">
        <v>13.72</v>
      </c>
      <c r="AS20" s="15">
        <v>68.599999999999994</v>
      </c>
      <c r="AT20" s="15">
        <v>0</v>
      </c>
      <c r="AU20" s="15">
        <v>8.33</v>
      </c>
      <c r="AV20" s="15">
        <v>13.23</v>
      </c>
      <c r="AW20" s="15">
        <v>10.29</v>
      </c>
      <c r="AX20" s="15">
        <v>3.43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47.5</v>
      </c>
      <c r="BY20" s="15">
        <v>4.9000000000000004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</row>
    <row r="21" spans="1:89" s="15" customFormat="1" ht="15" x14ac:dyDescent="0.25">
      <c r="A21" s="15" t="str">
        <f>"5/2"</f>
        <v>5/2</v>
      </c>
      <c r="B21" s="71" t="s">
        <v>96</v>
      </c>
      <c r="C21" s="72" t="str">
        <f>"180"</f>
        <v>180</v>
      </c>
      <c r="D21" s="16">
        <v>131.38628119011483</v>
      </c>
      <c r="E21" s="15">
        <v>1.9</v>
      </c>
      <c r="F21" s="15">
        <v>2.42</v>
      </c>
      <c r="G21" s="15">
        <v>0</v>
      </c>
      <c r="H21" s="15">
        <v>0</v>
      </c>
      <c r="I21" s="67">
        <v>6.96</v>
      </c>
      <c r="J21" s="15">
        <v>4.5</v>
      </c>
      <c r="K21" s="15">
        <v>2.08</v>
      </c>
      <c r="L21" s="15">
        <v>0</v>
      </c>
      <c r="M21" s="15">
        <v>0</v>
      </c>
      <c r="N21" s="15">
        <v>0.22</v>
      </c>
      <c r="O21" s="15">
        <v>4.83</v>
      </c>
      <c r="P21" s="15">
        <v>1462.47</v>
      </c>
      <c r="Q21" s="15">
        <v>690.61</v>
      </c>
      <c r="R21" s="15">
        <v>92.06</v>
      </c>
      <c r="S21" s="15">
        <v>57.06</v>
      </c>
      <c r="T21" s="15">
        <v>112.06</v>
      </c>
      <c r="U21" s="15">
        <v>2</v>
      </c>
      <c r="V21" s="15">
        <v>11.4</v>
      </c>
      <c r="W21" s="15">
        <v>821.91</v>
      </c>
      <c r="X21" s="15">
        <v>190.87</v>
      </c>
      <c r="Y21" s="15">
        <v>2.31</v>
      </c>
      <c r="Z21" s="15">
        <v>0.08</v>
      </c>
      <c r="AA21" s="15">
        <v>0.1</v>
      </c>
      <c r="AB21" s="15">
        <v>1.95</v>
      </c>
      <c r="AC21" s="15">
        <v>3.69</v>
      </c>
      <c r="AD21" s="15">
        <v>14.09</v>
      </c>
      <c r="AE21" s="15">
        <v>0</v>
      </c>
      <c r="AF21" s="15">
        <v>0</v>
      </c>
      <c r="AG21" s="15">
        <v>0</v>
      </c>
      <c r="AH21" s="15">
        <v>73.86</v>
      </c>
      <c r="AI21" s="15">
        <v>90.32</v>
      </c>
      <c r="AJ21" s="15">
        <v>28.81</v>
      </c>
      <c r="AK21" s="15">
        <v>112.76</v>
      </c>
      <c r="AL21" s="15">
        <v>17.96</v>
      </c>
      <c r="AM21" s="15">
        <v>57.05</v>
      </c>
      <c r="AN21" s="15">
        <v>78.06</v>
      </c>
      <c r="AO21" s="15">
        <v>200.54</v>
      </c>
      <c r="AP21" s="15">
        <v>307.12</v>
      </c>
      <c r="AQ21" s="15">
        <v>27.79</v>
      </c>
      <c r="AR21" s="15">
        <v>42.91</v>
      </c>
      <c r="AS21" s="15">
        <v>358.75</v>
      </c>
      <c r="AT21" s="15">
        <v>38.17</v>
      </c>
      <c r="AU21" s="15">
        <v>173.8</v>
      </c>
      <c r="AV21" s="15">
        <v>141.28</v>
      </c>
      <c r="AW21" s="15">
        <v>52.47</v>
      </c>
      <c r="AX21" s="15">
        <v>33.68</v>
      </c>
      <c r="AY21" s="15">
        <v>0.14000000000000001</v>
      </c>
      <c r="AZ21" s="15">
        <v>7.0000000000000007E-2</v>
      </c>
      <c r="BA21" s="15">
        <v>0.04</v>
      </c>
      <c r="BB21" s="15">
        <v>0.11</v>
      </c>
      <c r="BC21" s="15">
        <v>0.13</v>
      </c>
      <c r="BD21" s="15">
        <v>0.41</v>
      </c>
      <c r="BE21" s="15">
        <v>0.02</v>
      </c>
      <c r="BF21" s="15">
        <v>0.53</v>
      </c>
      <c r="BG21" s="15">
        <v>0.01</v>
      </c>
      <c r="BH21" s="15">
        <v>0.25</v>
      </c>
      <c r="BI21" s="15">
        <v>0.41</v>
      </c>
      <c r="BJ21" s="15">
        <v>7.0000000000000007E-2</v>
      </c>
      <c r="BK21" s="15">
        <v>0</v>
      </c>
      <c r="BL21" s="15">
        <v>0.06</v>
      </c>
      <c r="BM21" s="15">
        <v>0.12</v>
      </c>
      <c r="BN21" s="15">
        <v>1.35</v>
      </c>
      <c r="BO21" s="15">
        <v>0.02</v>
      </c>
      <c r="BP21" s="15">
        <v>0</v>
      </c>
      <c r="BQ21" s="15">
        <v>2.74</v>
      </c>
      <c r="BR21" s="15">
        <v>0.08</v>
      </c>
      <c r="BS21" s="15">
        <v>0.04</v>
      </c>
      <c r="BT21" s="15">
        <v>0</v>
      </c>
      <c r="BU21" s="15">
        <v>0</v>
      </c>
      <c r="BV21" s="15">
        <v>0</v>
      </c>
      <c r="BW21" s="15">
        <v>247.51</v>
      </c>
      <c r="BY21" s="15">
        <v>148.38</v>
      </c>
      <c r="CA21" s="15">
        <v>0.72</v>
      </c>
      <c r="CB21" s="15">
        <v>0.27</v>
      </c>
      <c r="CC21" s="15">
        <v>0.5</v>
      </c>
      <c r="CD21" s="15">
        <v>324</v>
      </c>
      <c r="CE21" s="15">
        <v>207</v>
      </c>
      <c r="CF21" s="15">
        <v>265.5</v>
      </c>
      <c r="CG21" s="15">
        <v>2.09</v>
      </c>
      <c r="CH21" s="15">
        <v>1.53</v>
      </c>
      <c r="CI21" s="15">
        <v>1.81</v>
      </c>
      <c r="CJ21" s="15">
        <v>0.88</v>
      </c>
      <c r="CK21" s="15">
        <v>3.59</v>
      </c>
    </row>
    <row r="22" spans="1:89" s="15" customFormat="1" ht="15" x14ac:dyDescent="0.25">
      <c r="A22" s="15" t="str">
        <f>"44/3"</f>
        <v>44/3</v>
      </c>
      <c r="B22" s="71" t="s">
        <v>97</v>
      </c>
      <c r="C22" s="72" t="str">
        <f>"130"</f>
        <v>130</v>
      </c>
      <c r="D22" s="16">
        <v>205.90830389999999</v>
      </c>
      <c r="E22" s="15">
        <v>0.87</v>
      </c>
      <c r="F22" s="15">
        <v>3.8</v>
      </c>
      <c r="G22" s="15">
        <v>0</v>
      </c>
      <c r="H22" s="15">
        <v>0</v>
      </c>
      <c r="I22" s="67">
        <v>1.19</v>
      </c>
      <c r="J22" s="15">
        <v>31.53</v>
      </c>
      <c r="K22" s="15">
        <v>1.61</v>
      </c>
      <c r="L22" s="15">
        <v>0</v>
      </c>
      <c r="M22" s="15">
        <v>0</v>
      </c>
      <c r="N22" s="15">
        <v>0.03</v>
      </c>
      <c r="O22" s="15">
        <v>0.76</v>
      </c>
      <c r="P22" s="15">
        <v>131.07</v>
      </c>
      <c r="Q22" s="15">
        <v>66.31</v>
      </c>
      <c r="R22" s="15">
        <v>8.06</v>
      </c>
      <c r="S22" s="15">
        <v>24.13</v>
      </c>
      <c r="T22" s="15">
        <v>70.010000000000005</v>
      </c>
      <c r="U22" s="15">
        <v>0.54</v>
      </c>
      <c r="V22" s="15">
        <v>0</v>
      </c>
      <c r="W22" s="15">
        <v>421.2</v>
      </c>
      <c r="X22" s="15">
        <v>78</v>
      </c>
      <c r="Y22" s="15">
        <v>2.79</v>
      </c>
      <c r="Z22" s="15">
        <v>0.04</v>
      </c>
      <c r="AA22" s="15">
        <v>0.02</v>
      </c>
      <c r="AB22" s="15">
        <v>0.67</v>
      </c>
      <c r="AC22" s="15">
        <v>1.58</v>
      </c>
      <c r="AD22" s="15">
        <v>0.39</v>
      </c>
      <c r="AE22" s="15">
        <v>0</v>
      </c>
      <c r="AF22" s="15">
        <v>0</v>
      </c>
      <c r="AG22" s="15">
        <v>0</v>
      </c>
      <c r="AH22" s="15">
        <v>278.14</v>
      </c>
      <c r="AI22" s="15">
        <v>117.39</v>
      </c>
      <c r="AJ22" s="15">
        <v>71.69</v>
      </c>
      <c r="AK22" s="15">
        <v>108.24</v>
      </c>
      <c r="AL22" s="15">
        <v>44.9</v>
      </c>
      <c r="AM22" s="15">
        <v>166.17</v>
      </c>
      <c r="AN22" s="15">
        <v>175.74</v>
      </c>
      <c r="AO22" s="15">
        <v>228.99</v>
      </c>
      <c r="AP22" s="15">
        <v>245.95</v>
      </c>
      <c r="AQ22" s="15">
        <v>76.349999999999994</v>
      </c>
      <c r="AR22" s="15">
        <v>143.80000000000001</v>
      </c>
      <c r="AS22" s="15">
        <v>544.08000000000004</v>
      </c>
      <c r="AT22" s="15">
        <v>0</v>
      </c>
      <c r="AU22" s="15">
        <v>148.30000000000001</v>
      </c>
      <c r="AV22" s="15">
        <v>148.41</v>
      </c>
      <c r="AW22" s="15">
        <v>130</v>
      </c>
      <c r="AX22" s="15">
        <v>61.55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0.44</v>
      </c>
      <c r="BG22" s="15">
        <v>0</v>
      </c>
      <c r="BH22" s="15">
        <v>0.25</v>
      </c>
      <c r="BI22" s="15">
        <v>0.02</v>
      </c>
      <c r="BJ22" s="15">
        <v>0.04</v>
      </c>
      <c r="BK22" s="15">
        <v>0</v>
      </c>
      <c r="BL22" s="15">
        <v>0</v>
      </c>
      <c r="BM22" s="15">
        <v>0</v>
      </c>
      <c r="BN22" s="15">
        <v>1.5</v>
      </c>
      <c r="BO22" s="15">
        <v>0</v>
      </c>
      <c r="BP22" s="15">
        <v>0</v>
      </c>
      <c r="BQ22" s="15">
        <v>3.47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104.27</v>
      </c>
      <c r="BY22" s="15">
        <v>70.2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0.33</v>
      </c>
    </row>
    <row r="23" spans="1:89" s="15" customFormat="1" ht="15" x14ac:dyDescent="0.25">
      <c r="A23" s="15" t="str">
        <f>"12/7"</f>
        <v>12/7</v>
      </c>
      <c r="B23" s="71" t="s">
        <v>98</v>
      </c>
      <c r="C23" s="72" t="str">
        <f>"70"</f>
        <v>70</v>
      </c>
      <c r="D23" s="16">
        <v>107.26782499999997</v>
      </c>
      <c r="E23" s="15">
        <v>0.99</v>
      </c>
      <c r="F23" s="15">
        <v>0</v>
      </c>
      <c r="G23" s="15">
        <v>0</v>
      </c>
      <c r="H23" s="15">
        <v>0</v>
      </c>
      <c r="I23" s="67">
        <v>0.8</v>
      </c>
      <c r="J23" s="15">
        <v>4.79</v>
      </c>
      <c r="K23" s="15">
        <v>0.02</v>
      </c>
      <c r="L23" s="15">
        <v>0</v>
      </c>
      <c r="M23" s="15">
        <v>0</v>
      </c>
      <c r="N23" s="15">
        <v>0.01</v>
      </c>
      <c r="O23" s="15">
        <v>1.31</v>
      </c>
      <c r="P23" s="15">
        <v>153.63</v>
      </c>
      <c r="Q23" s="15">
        <v>151.85</v>
      </c>
      <c r="R23" s="15">
        <v>30.68</v>
      </c>
      <c r="S23" s="15">
        <v>17.760000000000002</v>
      </c>
      <c r="T23" s="15">
        <v>121.21</v>
      </c>
      <c r="U23" s="15">
        <v>0.44</v>
      </c>
      <c r="V23" s="15">
        <v>29.49</v>
      </c>
      <c r="W23" s="15">
        <v>4.03</v>
      </c>
      <c r="X23" s="15">
        <v>30.21</v>
      </c>
      <c r="Y23" s="15">
        <v>0.81</v>
      </c>
      <c r="Z23" s="15">
        <v>0.1</v>
      </c>
      <c r="AA23" s="15">
        <v>0.12</v>
      </c>
      <c r="AB23" s="15">
        <v>2.29</v>
      </c>
      <c r="AC23" s="15">
        <v>4.5199999999999996</v>
      </c>
      <c r="AD23" s="15">
        <v>0.65</v>
      </c>
      <c r="AE23" s="15">
        <v>0</v>
      </c>
      <c r="AF23" s="15">
        <v>634.64</v>
      </c>
      <c r="AG23" s="15">
        <v>488.74</v>
      </c>
      <c r="AH23" s="15">
        <v>993.85</v>
      </c>
      <c r="AI23" s="15">
        <v>1091.8900000000001</v>
      </c>
      <c r="AJ23" s="15">
        <v>310.75</v>
      </c>
      <c r="AK23" s="15">
        <v>629.16999999999996</v>
      </c>
      <c r="AL23" s="15">
        <v>130.11000000000001</v>
      </c>
      <c r="AM23" s="15">
        <v>88.01</v>
      </c>
      <c r="AN23" s="15">
        <v>55.24</v>
      </c>
      <c r="AO23" s="15">
        <v>68.62</v>
      </c>
      <c r="AP23" s="15">
        <v>80.709999999999994</v>
      </c>
      <c r="AQ23" s="15">
        <v>467.1</v>
      </c>
      <c r="AR23" s="15">
        <v>44.82</v>
      </c>
      <c r="AS23" s="15">
        <v>303.91000000000003</v>
      </c>
      <c r="AT23" s="15">
        <v>0.57999999999999996</v>
      </c>
      <c r="AU23" s="15">
        <v>91.47</v>
      </c>
      <c r="AV23" s="15">
        <v>71.19</v>
      </c>
      <c r="AW23" s="15">
        <v>66.2</v>
      </c>
      <c r="AX23" s="15">
        <v>32.89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0.01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0.01</v>
      </c>
      <c r="BO23" s="15">
        <v>0</v>
      </c>
      <c r="BP23" s="15">
        <v>0</v>
      </c>
      <c r="BQ23" s="15">
        <v>0.04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57.42</v>
      </c>
      <c r="BY23" s="15">
        <v>30.16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0.35</v>
      </c>
    </row>
    <row r="24" spans="1:89" s="15" customFormat="1" ht="15" x14ac:dyDescent="0.25">
      <c r="A24" s="15" t="str">
        <f>"8/11"</f>
        <v>8/11</v>
      </c>
      <c r="B24" s="71" t="s">
        <v>145</v>
      </c>
      <c r="C24" s="72" t="str">
        <f>"20"</f>
        <v>20</v>
      </c>
      <c r="D24" s="16">
        <v>14.448489047836</v>
      </c>
      <c r="E24" s="15">
        <v>0.23</v>
      </c>
      <c r="F24" s="15">
        <v>0.63</v>
      </c>
      <c r="G24" s="15">
        <v>0</v>
      </c>
      <c r="H24" s="15">
        <v>0</v>
      </c>
      <c r="I24" s="67">
        <v>0.76</v>
      </c>
      <c r="J24" s="15">
        <v>0.51</v>
      </c>
      <c r="K24" s="15">
        <v>0.19</v>
      </c>
      <c r="L24" s="15">
        <v>0</v>
      </c>
      <c r="M24" s="15">
        <v>0</v>
      </c>
      <c r="N24" s="15">
        <v>0.04</v>
      </c>
      <c r="O24" s="15">
        <v>0.13</v>
      </c>
      <c r="P24" s="15">
        <v>11.06</v>
      </c>
      <c r="Q24" s="15">
        <v>16.760000000000002</v>
      </c>
      <c r="R24" s="15">
        <v>1.96</v>
      </c>
      <c r="S24" s="15">
        <v>1.48</v>
      </c>
      <c r="T24" s="15">
        <v>4</v>
      </c>
      <c r="U24" s="15">
        <v>7.0000000000000007E-2</v>
      </c>
      <c r="V24" s="15">
        <v>1.18</v>
      </c>
      <c r="W24" s="15">
        <v>112.3</v>
      </c>
      <c r="X24" s="15">
        <v>32.86</v>
      </c>
      <c r="Y24" s="15">
        <v>0.46</v>
      </c>
      <c r="Z24" s="15">
        <v>0</v>
      </c>
      <c r="AA24" s="15">
        <v>0</v>
      </c>
      <c r="AB24" s="15">
        <v>0.03</v>
      </c>
      <c r="AC24" s="15">
        <v>0.09</v>
      </c>
      <c r="AD24" s="15">
        <v>0.11</v>
      </c>
      <c r="AE24" s="15">
        <v>0</v>
      </c>
      <c r="AF24" s="15">
        <v>4.5199999999999996</v>
      </c>
      <c r="AG24" s="15">
        <v>4.05</v>
      </c>
      <c r="AH24" s="15">
        <v>7.22</v>
      </c>
      <c r="AI24" s="15">
        <v>2.74</v>
      </c>
      <c r="AJ24" s="15">
        <v>1.39</v>
      </c>
      <c r="AK24" s="15">
        <v>3.09</v>
      </c>
      <c r="AL24" s="15">
        <v>0.98</v>
      </c>
      <c r="AM24" s="15">
        <v>4.5</v>
      </c>
      <c r="AN24" s="15">
        <v>3.22</v>
      </c>
      <c r="AO24" s="15">
        <v>3.67</v>
      </c>
      <c r="AP24" s="15">
        <v>4.41</v>
      </c>
      <c r="AQ24" s="15">
        <v>1.78</v>
      </c>
      <c r="AR24" s="15">
        <v>3.12</v>
      </c>
      <c r="AS24" s="15">
        <v>27.12</v>
      </c>
      <c r="AT24" s="15">
        <v>0</v>
      </c>
      <c r="AU24" s="15">
        <v>8</v>
      </c>
      <c r="AV24" s="15">
        <v>4.38</v>
      </c>
      <c r="AW24" s="15">
        <v>2.23</v>
      </c>
      <c r="AX24" s="15">
        <v>1.72</v>
      </c>
      <c r="AY24" s="15">
        <v>0.01</v>
      </c>
      <c r="AZ24" s="15">
        <v>0</v>
      </c>
      <c r="BA24" s="15">
        <v>0</v>
      </c>
      <c r="BB24" s="15">
        <v>0</v>
      </c>
      <c r="BC24" s="15">
        <v>0</v>
      </c>
      <c r="BD24" s="15">
        <v>0.02</v>
      </c>
      <c r="BE24" s="15">
        <v>0</v>
      </c>
      <c r="BF24" s="15">
        <v>0.1</v>
      </c>
      <c r="BG24" s="15">
        <v>0</v>
      </c>
      <c r="BH24" s="15">
        <v>0.04</v>
      </c>
      <c r="BI24" s="15">
        <v>0</v>
      </c>
      <c r="BJ24" s="15">
        <v>0.01</v>
      </c>
      <c r="BK24" s="15">
        <v>0</v>
      </c>
      <c r="BL24" s="15">
        <v>0</v>
      </c>
      <c r="BM24" s="15">
        <v>0.01</v>
      </c>
      <c r="BN24" s="15">
        <v>0.22</v>
      </c>
      <c r="BO24" s="15">
        <v>0</v>
      </c>
      <c r="BP24" s="15">
        <v>0</v>
      </c>
      <c r="BQ24" s="15">
        <v>0.52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26.23</v>
      </c>
      <c r="BY24" s="15">
        <v>19.899999999999999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0.26</v>
      </c>
      <c r="CK24" s="15">
        <v>0</v>
      </c>
    </row>
    <row r="25" spans="1:89" s="15" customFormat="1" ht="15" x14ac:dyDescent="0.25">
      <c r="A25" s="15" t="str">
        <f>"37/10"</f>
        <v>37/10</v>
      </c>
      <c r="B25" s="71" t="s">
        <v>99</v>
      </c>
      <c r="C25" s="72" t="str">
        <f>"180"</f>
        <v>180</v>
      </c>
      <c r="D25" s="16">
        <v>69.316496999999998</v>
      </c>
      <c r="E25" s="15">
        <v>0.03</v>
      </c>
      <c r="F25" s="15">
        <v>0</v>
      </c>
      <c r="G25" s="15">
        <v>0</v>
      </c>
      <c r="H25" s="15">
        <v>0</v>
      </c>
      <c r="I25" s="67">
        <v>14.37</v>
      </c>
      <c r="J25" s="15">
        <v>0.8</v>
      </c>
      <c r="K25" s="15">
        <v>2.98</v>
      </c>
      <c r="L25" s="15">
        <v>0</v>
      </c>
      <c r="M25" s="15">
        <v>0</v>
      </c>
      <c r="N25" s="15">
        <v>0.68</v>
      </c>
      <c r="O25" s="15">
        <v>0.64</v>
      </c>
      <c r="P25" s="15">
        <v>1.56</v>
      </c>
      <c r="Q25" s="15">
        <v>6.95</v>
      </c>
      <c r="R25" s="15">
        <v>8.1199999999999992</v>
      </c>
      <c r="S25" s="15">
        <v>2.1800000000000002</v>
      </c>
      <c r="T25" s="15">
        <v>2.13</v>
      </c>
      <c r="U25" s="15">
        <v>0.42</v>
      </c>
      <c r="V25" s="15">
        <v>0</v>
      </c>
      <c r="W25" s="15">
        <v>595.35</v>
      </c>
      <c r="X25" s="15">
        <v>110.3</v>
      </c>
      <c r="Y25" s="15">
        <v>0.51</v>
      </c>
      <c r="Z25" s="15">
        <v>0.01</v>
      </c>
      <c r="AA25" s="15">
        <v>0.04</v>
      </c>
      <c r="AB25" s="15">
        <v>0.14000000000000001</v>
      </c>
      <c r="AC25" s="15">
        <v>0.19</v>
      </c>
      <c r="AD25" s="15">
        <v>54</v>
      </c>
      <c r="AE25" s="15">
        <v>0</v>
      </c>
      <c r="AF25" s="15">
        <v>0</v>
      </c>
      <c r="AG25" s="15">
        <v>0</v>
      </c>
      <c r="AH25" s="15">
        <v>0.04</v>
      </c>
      <c r="AI25" s="15">
        <v>0.04</v>
      </c>
      <c r="AJ25" s="15">
        <v>0.01</v>
      </c>
      <c r="AK25" s="15">
        <v>0.02</v>
      </c>
      <c r="AL25" s="15">
        <v>0.01</v>
      </c>
      <c r="AM25" s="15">
        <v>0.02</v>
      </c>
      <c r="AN25" s="15">
        <v>0.02</v>
      </c>
      <c r="AO25" s="15">
        <v>0.08</v>
      </c>
      <c r="AP25" s="15">
        <v>0.06</v>
      </c>
      <c r="AQ25" s="15">
        <v>0.01</v>
      </c>
      <c r="AR25" s="15">
        <v>0.03</v>
      </c>
      <c r="AS25" s="15">
        <v>0.11</v>
      </c>
      <c r="AT25" s="15">
        <v>35.72</v>
      </c>
      <c r="AU25" s="15">
        <v>0.01</v>
      </c>
      <c r="AV25" s="15">
        <v>0.03</v>
      </c>
      <c r="AW25" s="15">
        <v>0.01</v>
      </c>
      <c r="AX25" s="15">
        <v>0.01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0.03</v>
      </c>
      <c r="BF25" s="15">
        <v>0.01</v>
      </c>
      <c r="BG25" s="15">
        <v>0.01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0.01</v>
      </c>
      <c r="BN25" s="15">
        <v>0</v>
      </c>
      <c r="BO25" s="15">
        <v>0</v>
      </c>
      <c r="BP25" s="15">
        <v>0</v>
      </c>
      <c r="BQ25" s="15">
        <v>0.06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208.9</v>
      </c>
      <c r="BY25" s="15">
        <v>99.23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9</v>
      </c>
      <c r="CK25" s="15">
        <v>0</v>
      </c>
    </row>
    <row r="26" spans="1:89" s="15" customFormat="1" ht="15" x14ac:dyDescent="0.25">
      <c r="A26" s="15" t="str">
        <f>"-"</f>
        <v>-</v>
      </c>
      <c r="B26" s="71" t="s">
        <v>100</v>
      </c>
      <c r="C26" s="72" t="str">
        <f>"30"</f>
        <v>30</v>
      </c>
      <c r="D26" s="16">
        <v>100.98990631479369</v>
      </c>
      <c r="E26" s="15">
        <v>0</v>
      </c>
      <c r="F26" s="15">
        <v>0</v>
      </c>
      <c r="G26" s="15">
        <v>0</v>
      </c>
      <c r="H26" s="15">
        <v>0</v>
      </c>
      <c r="I26" s="67">
        <v>0.5</v>
      </c>
      <c r="J26" s="15">
        <v>20.57</v>
      </c>
      <c r="K26" s="15">
        <v>0.09</v>
      </c>
      <c r="L26" s="15">
        <v>0</v>
      </c>
      <c r="M26" s="15">
        <v>0</v>
      </c>
      <c r="N26" s="15">
        <v>0</v>
      </c>
      <c r="O26" s="15">
        <v>0.81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229.56</v>
      </c>
      <c r="AI26" s="15">
        <v>76.13</v>
      </c>
      <c r="AJ26" s="15">
        <v>45.13</v>
      </c>
      <c r="AK26" s="15">
        <v>90.25</v>
      </c>
      <c r="AL26" s="15">
        <v>34.14</v>
      </c>
      <c r="AM26" s="15">
        <v>163.24</v>
      </c>
      <c r="AN26" s="15">
        <v>101.24</v>
      </c>
      <c r="AO26" s="15">
        <v>141.27000000000001</v>
      </c>
      <c r="AP26" s="15">
        <v>116.55</v>
      </c>
      <c r="AQ26" s="15">
        <v>61.22</v>
      </c>
      <c r="AR26" s="15">
        <v>108.31</v>
      </c>
      <c r="AS26" s="15">
        <v>905.68</v>
      </c>
      <c r="AT26" s="15">
        <v>0</v>
      </c>
      <c r="AU26" s="15">
        <v>295.08999999999997</v>
      </c>
      <c r="AV26" s="15">
        <v>128.32</v>
      </c>
      <c r="AW26" s="15">
        <v>85.15</v>
      </c>
      <c r="AX26" s="15">
        <v>67.489999999999995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0.04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0.03</v>
      </c>
      <c r="BO26" s="15">
        <v>0</v>
      </c>
      <c r="BP26" s="15">
        <v>0</v>
      </c>
      <c r="BQ26" s="15">
        <v>0.13</v>
      </c>
      <c r="BR26" s="15">
        <v>0.01</v>
      </c>
      <c r="BS26" s="15">
        <v>0</v>
      </c>
      <c r="BT26" s="15">
        <v>0</v>
      </c>
      <c r="BU26" s="15">
        <v>0</v>
      </c>
      <c r="BV26" s="15">
        <v>0</v>
      </c>
      <c r="BW26" s="15">
        <v>17.64</v>
      </c>
      <c r="BY26" s="15">
        <v>0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</row>
    <row r="27" spans="1:89" s="15" customFormat="1" ht="15" x14ac:dyDescent="0.25">
      <c r="A27" s="15" t="str">
        <f>"-"</f>
        <v>-</v>
      </c>
      <c r="B27" s="71" t="s">
        <v>101</v>
      </c>
      <c r="C27" s="72" t="str">
        <f>"15"</f>
        <v>15</v>
      </c>
      <c r="D27" s="16">
        <v>29.006999999999998</v>
      </c>
      <c r="E27" s="15">
        <v>0.03</v>
      </c>
      <c r="F27" s="15">
        <v>0</v>
      </c>
      <c r="G27" s="15">
        <v>0</v>
      </c>
      <c r="H27" s="15">
        <v>0</v>
      </c>
      <c r="I27" s="67">
        <v>0.18</v>
      </c>
      <c r="J27" s="15">
        <v>4.83</v>
      </c>
      <c r="K27" s="15">
        <v>1.25</v>
      </c>
      <c r="L27" s="15">
        <v>0</v>
      </c>
      <c r="M27" s="15">
        <v>0</v>
      </c>
      <c r="N27" s="15">
        <v>0.15</v>
      </c>
      <c r="O27" s="15">
        <v>0.38</v>
      </c>
      <c r="P27" s="15">
        <v>91.5</v>
      </c>
      <c r="Q27" s="15">
        <v>36.75</v>
      </c>
      <c r="R27" s="15">
        <v>5.25</v>
      </c>
      <c r="S27" s="15">
        <v>7.05</v>
      </c>
      <c r="T27" s="15">
        <v>23.7</v>
      </c>
      <c r="U27" s="15">
        <v>0.59</v>
      </c>
      <c r="V27" s="15">
        <v>0</v>
      </c>
      <c r="W27" s="15">
        <v>0.75</v>
      </c>
      <c r="X27" s="15">
        <v>0.15</v>
      </c>
      <c r="Y27" s="15">
        <v>0.21</v>
      </c>
      <c r="Z27" s="15">
        <v>0.03</v>
      </c>
      <c r="AA27" s="15">
        <v>0.01</v>
      </c>
      <c r="AB27" s="15">
        <v>0.11</v>
      </c>
      <c r="AC27" s="15">
        <v>0.3</v>
      </c>
      <c r="AD27" s="15">
        <v>0</v>
      </c>
      <c r="AE27" s="15">
        <v>0</v>
      </c>
      <c r="AF27" s="15">
        <v>0</v>
      </c>
      <c r="AG27" s="15">
        <v>0</v>
      </c>
      <c r="AH27" s="15">
        <v>64.05</v>
      </c>
      <c r="AI27" s="15">
        <v>33.450000000000003</v>
      </c>
      <c r="AJ27" s="15">
        <v>13.95</v>
      </c>
      <c r="AK27" s="15">
        <v>29.7</v>
      </c>
      <c r="AL27" s="15">
        <v>12</v>
      </c>
      <c r="AM27" s="15">
        <v>55.65</v>
      </c>
      <c r="AN27" s="15">
        <v>44.55</v>
      </c>
      <c r="AO27" s="15">
        <v>43.65</v>
      </c>
      <c r="AP27" s="15">
        <v>69.599999999999994</v>
      </c>
      <c r="AQ27" s="15">
        <v>18.600000000000001</v>
      </c>
      <c r="AR27" s="15">
        <v>46.5</v>
      </c>
      <c r="AS27" s="15">
        <v>229.35</v>
      </c>
      <c r="AT27" s="15">
        <v>0</v>
      </c>
      <c r="AU27" s="15">
        <v>78.900000000000006</v>
      </c>
      <c r="AV27" s="15">
        <v>43.65</v>
      </c>
      <c r="AW27" s="15">
        <v>27</v>
      </c>
      <c r="AX27" s="15">
        <v>19.5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0.02</v>
      </c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0.02</v>
      </c>
      <c r="BO27" s="15">
        <v>0</v>
      </c>
      <c r="BP27" s="15">
        <v>0</v>
      </c>
      <c r="BQ27" s="15">
        <v>7.0000000000000007E-2</v>
      </c>
      <c r="BR27" s="15">
        <v>0.01</v>
      </c>
      <c r="BS27" s="15">
        <v>0</v>
      </c>
      <c r="BT27" s="15">
        <v>0</v>
      </c>
      <c r="BU27" s="15">
        <v>0</v>
      </c>
      <c r="BV27" s="15">
        <v>0</v>
      </c>
      <c r="BW27" s="15">
        <v>7.05</v>
      </c>
      <c r="BY27" s="15">
        <v>0.13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v>0</v>
      </c>
      <c r="CH27" s="15">
        <v>0</v>
      </c>
      <c r="CI27" s="15">
        <v>0</v>
      </c>
      <c r="CJ27" s="15">
        <v>0</v>
      </c>
      <c r="CK27" s="15">
        <v>0</v>
      </c>
    </row>
    <row r="28" spans="1:89" s="17" customFormat="1" ht="14.25" x14ac:dyDescent="0.2">
      <c r="B28" s="73" t="s">
        <v>102</v>
      </c>
      <c r="C28" s="74"/>
      <c r="D28" s="18">
        <v>666.13</v>
      </c>
      <c r="E28" s="17">
        <v>4.05</v>
      </c>
      <c r="F28" s="17">
        <v>6.85</v>
      </c>
      <c r="G28" s="17">
        <v>0</v>
      </c>
      <c r="H28" s="17">
        <v>0</v>
      </c>
      <c r="I28" s="68">
        <v>25.93</v>
      </c>
      <c r="J28" s="17">
        <v>67.569999999999993</v>
      </c>
      <c r="K28" s="17">
        <v>8.69</v>
      </c>
      <c r="L28" s="17">
        <v>0</v>
      </c>
      <c r="M28" s="17">
        <v>0</v>
      </c>
      <c r="N28" s="17">
        <v>1.18</v>
      </c>
      <c r="O28" s="17">
        <v>9.1</v>
      </c>
      <c r="P28" s="17">
        <v>1855.22</v>
      </c>
      <c r="Q28" s="17">
        <v>1038.32</v>
      </c>
      <c r="R28" s="17">
        <v>157.4</v>
      </c>
      <c r="S28" s="17">
        <v>116.52</v>
      </c>
      <c r="T28" s="17">
        <v>353.7</v>
      </c>
      <c r="U28" s="17">
        <v>4.34</v>
      </c>
      <c r="V28" s="17">
        <v>42.07</v>
      </c>
      <c r="W28" s="17">
        <v>1984.93</v>
      </c>
      <c r="X28" s="17">
        <v>447.37</v>
      </c>
      <c r="Y28" s="17">
        <v>7.14</v>
      </c>
      <c r="Z28" s="17">
        <v>0.28000000000000003</v>
      </c>
      <c r="AA28" s="17">
        <v>0.31</v>
      </c>
      <c r="AB28" s="17">
        <v>5.27</v>
      </c>
      <c r="AC28" s="17">
        <v>10.52</v>
      </c>
      <c r="AD28" s="17">
        <v>74.150000000000006</v>
      </c>
      <c r="AE28" s="17">
        <v>0</v>
      </c>
      <c r="AF28" s="17">
        <v>652.4</v>
      </c>
      <c r="AG28" s="17">
        <v>503.08</v>
      </c>
      <c r="AH28" s="17">
        <v>1661.43</v>
      </c>
      <c r="AI28" s="17">
        <v>1424.69</v>
      </c>
      <c r="AJ28" s="17">
        <v>474.67</v>
      </c>
      <c r="AK28" s="17">
        <v>983.53</v>
      </c>
      <c r="AL28" s="17">
        <v>242.54</v>
      </c>
      <c r="AM28" s="17">
        <v>542.98</v>
      </c>
      <c r="AN28" s="17">
        <v>470.81</v>
      </c>
      <c r="AO28" s="17">
        <v>708.86</v>
      </c>
      <c r="AP28" s="17">
        <v>850.37</v>
      </c>
      <c r="AQ28" s="17">
        <v>657.75</v>
      </c>
      <c r="AR28" s="17">
        <v>403.2</v>
      </c>
      <c r="AS28" s="17">
        <v>2437.59</v>
      </c>
      <c r="AT28" s="17">
        <v>74.47</v>
      </c>
      <c r="AU28" s="17">
        <v>803.9</v>
      </c>
      <c r="AV28" s="17">
        <v>550.48</v>
      </c>
      <c r="AW28" s="17">
        <v>373.35</v>
      </c>
      <c r="AX28" s="17">
        <v>220.27</v>
      </c>
      <c r="AY28" s="17">
        <v>0.15</v>
      </c>
      <c r="AZ28" s="17">
        <v>0.08</v>
      </c>
      <c r="BA28" s="17">
        <v>0.04</v>
      </c>
      <c r="BB28" s="17">
        <v>0.11</v>
      </c>
      <c r="BC28" s="17">
        <v>0.13</v>
      </c>
      <c r="BD28" s="17">
        <v>0.44</v>
      </c>
      <c r="BE28" s="17">
        <v>0.04</v>
      </c>
      <c r="BF28" s="17">
        <v>1.1399999999999999</v>
      </c>
      <c r="BG28" s="17">
        <v>0.02</v>
      </c>
      <c r="BH28" s="17">
        <v>0.55000000000000004</v>
      </c>
      <c r="BI28" s="17">
        <v>0.43</v>
      </c>
      <c r="BJ28" s="17">
        <v>0.11</v>
      </c>
      <c r="BK28" s="17">
        <v>0</v>
      </c>
      <c r="BL28" s="17">
        <v>7.0000000000000007E-2</v>
      </c>
      <c r="BM28" s="17">
        <v>0.14000000000000001</v>
      </c>
      <c r="BN28" s="17">
        <v>3.13</v>
      </c>
      <c r="BO28" s="17">
        <v>0.02</v>
      </c>
      <c r="BP28" s="17">
        <v>0</v>
      </c>
      <c r="BQ28" s="17">
        <v>7.03</v>
      </c>
      <c r="BR28" s="17">
        <v>0.11</v>
      </c>
      <c r="BS28" s="17">
        <v>0.04</v>
      </c>
      <c r="BT28" s="17">
        <v>0</v>
      </c>
      <c r="BU28" s="17">
        <v>0</v>
      </c>
      <c r="BV28" s="17">
        <v>0</v>
      </c>
      <c r="BW28" s="17">
        <v>716.51</v>
      </c>
      <c r="BX28" s="17" t="e">
        <f>$D$28/#REF!*100</f>
        <v>#REF!</v>
      </c>
      <c r="BY28" s="17">
        <v>372.89</v>
      </c>
      <c r="CA28" s="17">
        <v>0.72</v>
      </c>
      <c r="CB28" s="17">
        <v>0.27</v>
      </c>
      <c r="CC28" s="17">
        <v>0.5</v>
      </c>
      <c r="CD28" s="17">
        <v>324</v>
      </c>
      <c r="CE28" s="17">
        <v>207</v>
      </c>
      <c r="CF28" s="17">
        <v>265.5</v>
      </c>
      <c r="CG28" s="17">
        <v>2.09</v>
      </c>
      <c r="CH28" s="17">
        <v>1.53</v>
      </c>
      <c r="CI28" s="17">
        <v>1.81</v>
      </c>
      <c r="CJ28" s="17">
        <v>10.14</v>
      </c>
      <c r="CK28" s="17">
        <v>4.2699999999999996</v>
      </c>
    </row>
    <row r="29" spans="1:89" s="15" customFormat="1" ht="15" x14ac:dyDescent="0.25">
      <c r="B29" s="76" t="s">
        <v>103</v>
      </c>
      <c r="C29" s="72"/>
      <c r="D29" s="16"/>
      <c r="I29" s="67"/>
    </row>
    <row r="30" spans="1:89" s="15" customFormat="1" ht="15" x14ac:dyDescent="0.25">
      <c r="A30" s="15" t="str">
        <f>"-"</f>
        <v>-</v>
      </c>
      <c r="B30" s="71" t="s">
        <v>148</v>
      </c>
      <c r="C30" s="72" t="str">
        <f>"60"</f>
        <v>60</v>
      </c>
      <c r="D30" s="16">
        <v>192.04942974025292</v>
      </c>
      <c r="E30" s="15">
        <v>0.11</v>
      </c>
      <c r="F30" s="15">
        <v>0</v>
      </c>
      <c r="G30" s="15">
        <v>0</v>
      </c>
      <c r="H30" s="15">
        <v>0</v>
      </c>
      <c r="I30" s="67">
        <v>0.56000000000000005</v>
      </c>
      <c r="J30" s="15">
        <v>37.9</v>
      </c>
      <c r="K30" s="15">
        <v>1.95</v>
      </c>
      <c r="L30" s="15">
        <v>0</v>
      </c>
      <c r="M30" s="15">
        <v>0</v>
      </c>
      <c r="N30" s="15">
        <v>0</v>
      </c>
      <c r="O30" s="15">
        <v>0.28000000000000003</v>
      </c>
      <c r="P30" s="15">
        <v>1.67</v>
      </c>
      <c r="Q30" s="15">
        <v>68.09</v>
      </c>
      <c r="R30" s="15">
        <v>10.050000000000001</v>
      </c>
      <c r="S30" s="15">
        <v>8.93</v>
      </c>
      <c r="T30" s="15">
        <v>48</v>
      </c>
      <c r="U30" s="15">
        <v>0.67</v>
      </c>
      <c r="V30" s="15">
        <v>0</v>
      </c>
      <c r="W30" s="15">
        <v>0</v>
      </c>
      <c r="X30" s="15">
        <v>0</v>
      </c>
      <c r="Y30" s="15">
        <v>0.84</v>
      </c>
      <c r="Z30" s="15">
        <v>0.09</v>
      </c>
      <c r="AA30" s="15">
        <v>0.02</v>
      </c>
      <c r="AB30" s="15">
        <v>0.67</v>
      </c>
      <c r="AC30" s="15">
        <v>1.67</v>
      </c>
      <c r="AD30" s="15">
        <v>0</v>
      </c>
      <c r="AE30" s="15">
        <v>0</v>
      </c>
      <c r="AF30" s="15">
        <v>0</v>
      </c>
      <c r="AG30" s="15">
        <v>0</v>
      </c>
      <c r="AH30" s="15">
        <v>449.86</v>
      </c>
      <c r="AI30" s="15">
        <v>139.53</v>
      </c>
      <c r="AJ30" s="15">
        <v>85.39</v>
      </c>
      <c r="AK30" s="15">
        <v>173.58</v>
      </c>
      <c r="AL30" s="15">
        <v>55.81</v>
      </c>
      <c r="AM30" s="15">
        <v>279.07</v>
      </c>
      <c r="AN30" s="15">
        <v>184.19</v>
      </c>
      <c r="AO30" s="15">
        <v>223.25</v>
      </c>
      <c r="AP30" s="15">
        <v>189.77</v>
      </c>
      <c r="AQ30" s="15">
        <v>111.63</v>
      </c>
      <c r="AR30" s="15">
        <v>195.35</v>
      </c>
      <c r="AS30" s="15">
        <v>1719.06</v>
      </c>
      <c r="AT30" s="15">
        <v>0</v>
      </c>
      <c r="AU30" s="15">
        <v>541.39</v>
      </c>
      <c r="AV30" s="15">
        <v>279.07</v>
      </c>
      <c r="AW30" s="15">
        <v>139.53</v>
      </c>
      <c r="AX30" s="15">
        <v>111.63</v>
      </c>
      <c r="AY30" s="15">
        <v>0.17</v>
      </c>
      <c r="AZ30" s="15">
        <v>0.12</v>
      </c>
      <c r="BA30" s="15">
        <v>7.0000000000000007E-2</v>
      </c>
      <c r="BB30" s="15">
        <v>0.12</v>
      </c>
      <c r="BC30" s="15">
        <v>0.11</v>
      </c>
      <c r="BD30" s="15">
        <v>0.42</v>
      </c>
      <c r="BE30" s="15">
        <v>7.0000000000000007E-2</v>
      </c>
      <c r="BF30" s="15">
        <v>7.0000000000000007E-2</v>
      </c>
      <c r="BG30" s="15">
        <v>0.06</v>
      </c>
      <c r="BH30" s="15">
        <v>0.01</v>
      </c>
      <c r="BI30" s="15">
        <v>0.08</v>
      </c>
      <c r="BJ30" s="15">
        <v>0.39</v>
      </c>
      <c r="BK30" s="15">
        <v>0</v>
      </c>
      <c r="BL30" s="15">
        <v>7.0000000000000007E-2</v>
      </c>
      <c r="BM30" s="15">
        <v>0.01</v>
      </c>
      <c r="BN30" s="15">
        <v>0.06</v>
      </c>
      <c r="BO30" s="15">
        <v>0</v>
      </c>
      <c r="BP30" s="15">
        <v>0</v>
      </c>
      <c r="BQ30" s="15">
        <v>0.27</v>
      </c>
      <c r="BR30" s="15">
        <v>0.02</v>
      </c>
      <c r="BS30" s="15">
        <v>0.03</v>
      </c>
      <c r="BT30" s="15">
        <v>0</v>
      </c>
      <c r="BU30" s="15">
        <v>0</v>
      </c>
      <c r="BV30" s="15">
        <v>0</v>
      </c>
      <c r="BW30" s="15">
        <v>7.81</v>
      </c>
      <c r="BY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</row>
    <row r="31" spans="1:89" s="15" customFormat="1" ht="15" x14ac:dyDescent="0.25">
      <c r="A31" s="15" t="str">
        <f>"32/10"</f>
        <v>32/10</v>
      </c>
      <c r="B31" s="71" t="s">
        <v>105</v>
      </c>
      <c r="C31" s="72" t="str">
        <f>"180"</f>
        <v>180</v>
      </c>
      <c r="D31" s="16">
        <v>86.734224000000012</v>
      </c>
      <c r="E31" s="15">
        <v>1.8</v>
      </c>
      <c r="F31" s="15">
        <v>0</v>
      </c>
      <c r="G31" s="15">
        <v>0</v>
      </c>
      <c r="H31" s="15">
        <v>0</v>
      </c>
      <c r="I31" s="67">
        <v>12.95</v>
      </c>
      <c r="J31" s="15">
        <v>0</v>
      </c>
      <c r="K31" s="15">
        <v>0</v>
      </c>
      <c r="L31" s="15">
        <v>0</v>
      </c>
      <c r="M31" s="15">
        <v>0</v>
      </c>
      <c r="N31" s="15">
        <v>0.09</v>
      </c>
      <c r="O31" s="15">
        <v>0.64</v>
      </c>
      <c r="P31" s="15">
        <v>44.64</v>
      </c>
      <c r="Q31" s="15">
        <v>130.35</v>
      </c>
      <c r="R31" s="15">
        <v>105.02</v>
      </c>
      <c r="S31" s="15">
        <v>11.97</v>
      </c>
      <c r="T31" s="15">
        <v>75.33</v>
      </c>
      <c r="U31" s="15">
        <v>0.11</v>
      </c>
      <c r="V31" s="15">
        <v>18</v>
      </c>
      <c r="W31" s="15">
        <v>8.1</v>
      </c>
      <c r="X31" s="15">
        <v>19.8</v>
      </c>
      <c r="Y31" s="15">
        <v>0</v>
      </c>
      <c r="Z31" s="15">
        <v>0.03</v>
      </c>
      <c r="AA31" s="15">
        <v>0.12</v>
      </c>
      <c r="AB31" s="15">
        <v>0.08</v>
      </c>
      <c r="AC31" s="15">
        <v>0.72</v>
      </c>
      <c r="AD31" s="15">
        <v>0.47</v>
      </c>
      <c r="AE31" s="15">
        <v>0</v>
      </c>
      <c r="AF31" s="15">
        <v>143.77000000000001</v>
      </c>
      <c r="AG31" s="15">
        <v>142</v>
      </c>
      <c r="AH31" s="15">
        <v>243.43</v>
      </c>
      <c r="AI31" s="15">
        <v>195.8</v>
      </c>
      <c r="AJ31" s="15">
        <v>65.27</v>
      </c>
      <c r="AK31" s="15">
        <v>114.66</v>
      </c>
      <c r="AL31" s="15">
        <v>37.93</v>
      </c>
      <c r="AM31" s="15">
        <v>128.77000000000001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162.29</v>
      </c>
      <c r="AX31" s="15">
        <v>22.93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178.7</v>
      </c>
      <c r="BY31" s="15">
        <v>19.350000000000001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9</v>
      </c>
      <c r="CK31" s="15">
        <v>0</v>
      </c>
    </row>
    <row r="32" spans="1:89" s="17" customFormat="1" ht="14.25" x14ac:dyDescent="0.2">
      <c r="B32" s="73" t="s">
        <v>106</v>
      </c>
      <c r="C32" s="74"/>
      <c r="D32" s="18">
        <v>278.77999999999997</v>
      </c>
      <c r="E32" s="17">
        <v>1.91</v>
      </c>
      <c r="F32" s="17">
        <v>0</v>
      </c>
      <c r="G32" s="17">
        <v>0</v>
      </c>
      <c r="H32" s="17">
        <v>0</v>
      </c>
      <c r="I32" s="68">
        <v>13.51</v>
      </c>
      <c r="J32" s="17">
        <v>37.9</v>
      </c>
      <c r="K32" s="17">
        <v>1.95</v>
      </c>
      <c r="L32" s="17">
        <v>0</v>
      </c>
      <c r="M32" s="17">
        <v>0</v>
      </c>
      <c r="N32" s="17">
        <v>0.09</v>
      </c>
      <c r="O32" s="17">
        <v>0.92</v>
      </c>
      <c r="P32" s="17">
        <v>46.31</v>
      </c>
      <c r="Q32" s="17">
        <v>198.45</v>
      </c>
      <c r="R32" s="17">
        <v>115.07</v>
      </c>
      <c r="S32" s="17">
        <v>20.9</v>
      </c>
      <c r="T32" s="17">
        <v>123.33</v>
      </c>
      <c r="U32" s="17">
        <v>0.78</v>
      </c>
      <c r="V32" s="17">
        <v>18</v>
      </c>
      <c r="W32" s="17">
        <v>8.1</v>
      </c>
      <c r="X32" s="17">
        <v>19.8</v>
      </c>
      <c r="Y32" s="17">
        <v>0.84</v>
      </c>
      <c r="Z32" s="17">
        <v>0.13</v>
      </c>
      <c r="AA32" s="17">
        <v>0.14000000000000001</v>
      </c>
      <c r="AB32" s="17">
        <v>0.75</v>
      </c>
      <c r="AC32" s="17">
        <v>2.39</v>
      </c>
      <c r="AD32" s="17">
        <v>0.47</v>
      </c>
      <c r="AE32" s="17">
        <v>0</v>
      </c>
      <c r="AF32" s="17">
        <v>143.77000000000001</v>
      </c>
      <c r="AG32" s="17">
        <v>142</v>
      </c>
      <c r="AH32" s="17">
        <v>693.29</v>
      </c>
      <c r="AI32" s="17">
        <v>335.34</v>
      </c>
      <c r="AJ32" s="17">
        <v>150.66</v>
      </c>
      <c r="AK32" s="17">
        <v>288.24</v>
      </c>
      <c r="AL32" s="17">
        <v>93.74</v>
      </c>
      <c r="AM32" s="17">
        <v>407.84</v>
      </c>
      <c r="AN32" s="17">
        <v>184.19</v>
      </c>
      <c r="AO32" s="17">
        <v>223.25</v>
      </c>
      <c r="AP32" s="17">
        <v>189.77</v>
      </c>
      <c r="AQ32" s="17">
        <v>111.63</v>
      </c>
      <c r="AR32" s="17">
        <v>195.35</v>
      </c>
      <c r="AS32" s="17">
        <v>1719.06</v>
      </c>
      <c r="AT32" s="17">
        <v>0</v>
      </c>
      <c r="AU32" s="17">
        <v>541.39</v>
      </c>
      <c r="AV32" s="17">
        <v>279.07</v>
      </c>
      <c r="AW32" s="17">
        <v>301.82</v>
      </c>
      <c r="AX32" s="17">
        <v>134.56</v>
      </c>
      <c r="AY32" s="17">
        <v>0.17</v>
      </c>
      <c r="AZ32" s="17">
        <v>0.12</v>
      </c>
      <c r="BA32" s="17">
        <v>7.0000000000000007E-2</v>
      </c>
      <c r="BB32" s="17">
        <v>0.12</v>
      </c>
      <c r="BC32" s="17">
        <v>0.11</v>
      </c>
      <c r="BD32" s="17">
        <v>0.42</v>
      </c>
      <c r="BE32" s="17">
        <v>7.0000000000000007E-2</v>
      </c>
      <c r="BF32" s="17">
        <v>7.0000000000000007E-2</v>
      </c>
      <c r="BG32" s="17">
        <v>0.06</v>
      </c>
      <c r="BH32" s="17">
        <v>0.01</v>
      </c>
      <c r="BI32" s="17">
        <v>0.08</v>
      </c>
      <c r="BJ32" s="17">
        <v>0.39</v>
      </c>
      <c r="BK32" s="17">
        <v>0</v>
      </c>
      <c r="BL32" s="17">
        <v>7.0000000000000007E-2</v>
      </c>
      <c r="BM32" s="17">
        <v>0.01</v>
      </c>
      <c r="BN32" s="17">
        <v>0.06</v>
      </c>
      <c r="BO32" s="17">
        <v>0</v>
      </c>
      <c r="BP32" s="17">
        <v>0</v>
      </c>
      <c r="BQ32" s="17">
        <v>0.27</v>
      </c>
      <c r="BR32" s="17">
        <v>0.02</v>
      </c>
      <c r="BS32" s="17">
        <v>0.03</v>
      </c>
      <c r="BT32" s="17">
        <v>0</v>
      </c>
      <c r="BU32" s="17">
        <v>0</v>
      </c>
      <c r="BV32" s="17">
        <v>0</v>
      </c>
      <c r="BW32" s="17">
        <v>186.51</v>
      </c>
      <c r="BX32" s="17" t="e">
        <f>$D$32/#REF!*100</f>
        <v>#REF!</v>
      </c>
      <c r="BY32" s="17">
        <v>19.350000000000001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17">
        <v>0</v>
      </c>
      <c r="CJ32" s="17">
        <v>9</v>
      </c>
      <c r="CK32" s="17">
        <v>0</v>
      </c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x14ac:dyDescent="0.25">
      <c r="C306" s="8"/>
      <c r="D306" s="8"/>
    </row>
    <row r="307" spans="2:4" x14ac:dyDescent="0.25">
      <c r="C307" s="8"/>
      <c r="D307" s="8"/>
    </row>
    <row r="308" spans="2:4" x14ac:dyDescent="0.25">
      <c r="C308" s="8"/>
      <c r="D308" s="8"/>
    </row>
    <row r="309" spans="2:4" x14ac:dyDescent="0.25">
      <c r="C309" s="8"/>
      <c r="D309" s="8"/>
    </row>
    <row r="310" spans="2:4" x14ac:dyDescent="0.25">
      <c r="C310" s="8"/>
      <c r="D310" s="8"/>
    </row>
    <row r="311" spans="2:4" x14ac:dyDescent="0.25">
      <c r="C311" s="8"/>
      <c r="D311" s="8"/>
    </row>
    <row r="312" spans="2:4" x14ac:dyDescent="0.25">
      <c r="C312" s="8"/>
      <c r="D312" s="8"/>
    </row>
    <row r="313" spans="2:4" x14ac:dyDescent="0.25">
      <c r="C313" s="8"/>
      <c r="D313" s="8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B33" sqref="B33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.28515625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83" t="s">
        <v>2</v>
      </c>
      <c r="B3" s="83"/>
      <c r="C3" s="83"/>
      <c r="D3" s="83"/>
    </row>
    <row r="4" spans="1:4" ht="15.75" x14ac:dyDescent="0.25">
      <c r="A4" s="7"/>
      <c r="B4" s="7"/>
      <c r="C4" s="70" t="s">
        <v>107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.75" x14ac:dyDescent="0.25">
      <c r="A6" s="1"/>
      <c r="B6" s="2" t="s">
        <v>3</v>
      </c>
      <c r="C6" s="5"/>
      <c r="D6" s="3"/>
    </row>
    <row r="7" spans="1:4" ht="15.75" hidden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84" t="s">
        <v>70</v>
      </c>
      <c r="B9" s="86" t="s">
        <v>87</v>
      </c>
      <c r="C9" s="87" t="s">
        <v>1</v>
      </c>
      <c r="D9" s="81" t="s">
        <v>0</v>
      </c>
    </row>
    <row r="10" spans="1:4" x14ac:dyDescent="0.2">
      <c r="A10" s="85"/>
      <c r="B10" s="87"/>
      <c r="C10" s="87"/>
      <c r="D10" s="82"/>
    </row>
    <row r="11" spans="1:4" ht="15" x14ac:dyDescent="0.25">
      <c r="A11" s="15" t="str">
        <f>"5/5"</f>
        <v>5/5</v>
      </c>
      <c r="B11" s="71" t="s">
        <v>146</v>
      </c>
      <c r="C11" s="77">
        <v>130</v>
      </c>
      <c r="D11" s="16">
        <v>125.6</v>
      </c>
    </row>
    <row r="12" spans="1:4" ht="15" x14ac:dyDescent="0.25">
      <c r="A12" s="15" t="str">
        <f>"-"</f>
        <v>-</v>
      </c>
      <c r="B12" s="71" t="s">
        <v>90</v>
      </c>
      <c r="C12" s="72" t="str">
        <f>"5"</f>
        <v>5</v>
      </c>
      <c r="D12" s="16">
        <v>41.600121988829272</v>
      </c>
    </row>
    <row r="13" spans="1:4" ht="15" x14ac:dyDescent="0.25">
      <c r="A13" s="15" t="str">
        <f>"-"</f>
        <v>-</v>
      </c>
      <c r="B13" s="71" t="s">
        <v>91</v>
      </c>
      <c r="C13" s="72" t="str">
        <f>"30"</f>
        <v>30</v>
      </c>
      <c r="D13" s="16">
        <v>95.923492874894166</v>
      </c>
    </row>
    <row r="14" spans="1:4" ht="15" x14ac:dyDescent="0.25">
      <c r="A14" s="15" t="str">
        <f>"36/10"</f>
        <v>36/10</v>
      </c>
      <c r="B14" s="71" t="s">
        <v>92</v>
      </c>
      <c r="C14" s="77">
        <v>150</v>
      </c>
      <c r="D14" s="16">
        <v>57.46</v>
      </c>
    </row>
    <row r="15" spans="1:4" ht="14.25" x14ac:dyDescent="0.2">
      <c r="A15" s="17"/>
      <c r="B15" s="73" t="s">
        <v>93</v>
      </c>
      <c r="C15" s="74"/>
      <c r="D15" s="18">
        <v>548.16</v>
      </c>
    </row>
    <row r="16" spans="1:4" ht="15" x14ac:dyDescent="0.25">
      <c r="A16" s="15"/>
      <c r="B16" s="75">
        <v>0.41666666666666669</v>
      </c>
      <c r="C16" s="72"/>
      <c r="D16" s="16"/>
    </row>
    <row r="17" spans="1:4" ht="15" x14ac:dyDescent="0.25">
      <c r="A17" s="15" t="str">
        <f>"-"</f>
        <v>-</v>
      </c>
      <c r="B17" s="71" t="s">
        <v>143</v>
      </c>
      <c r="C17" s="77">
        <v>95</v>
      </c>
      <c r="D17" s="16">
        <v>95.500000000000014</v>
      </c>
    </row>
    <row r="18" spans="1:4" ht="14.25" x14ac:dyDescent="0.2">
      <c r="A18" s="17"/>
      <c r="B18" s="73" t="s">
        <v>94</v>
      </c>
      <c r="C18" s="74"/>
      <c r="D18" s="18">
        <v>95.5</v>
      </c>
    </row>
    <row r="19" spans="1:4" ht="15" x14ac:dyDescent="0.25">
      <c r="A19" s="15"/>
      <c r="B19" s="76" t="s">
        <v>95</v>
      </c>
      <c r="C19" s="72"/>
      <c r="D19" s="16"/>
    </row>
    <row r="20" spans="1:4" ht="15" x14ac:dyDescent="0.25">
      <c r="A20" s="15" t="str">
        <f>"-"</f>
        <v>-</v>
      </c>
      <c r="B20" s="71" t="s">
        <v>147</v>
      </c>
      <c r="C20" s="77">
        <v>20</v>
      </c>
      <c r="D20" s="16">
        <v>7.8056999999999999</v>
      </c>
    </row>
    <row r="21" spans="1:4" ht="15" x14ac:dyDescent="0.25">
      <c r="A21" s="15" t="str">
        <f>"5/2"</f>
        <v>5/2</v>
      </c>
      <c r="B21" s="71" t="s">
        <v>96</v>
      </c>
      <c r="C21" s="77">
        <v>150</v>
      </c>
      <c r="D21" s="16">
        <v>131.38628119011483</v>
      </c>
    </row>
    <row r="22" spans="1:4" ht="15" x14ac:dyDescent="0.25">
      <c r="A22" s="15" t="str">
        <f>"44/3"</f>
        <v>44/3</v>
      </c>
      <c r="B22" s="71" t="s">
        <v>97</v>
      </c>
      <c r="C22" s="77">
        <v>110</v>
      </c>
      <c r="D22" s="16">
        <v>205.90830389999999</v>
      </c>
    </row>
    <row r="23" spans="1:4" ht="15" x14ac:dyDescent="0.25">
      <c r="A23" s="15" t="str">
        <f>"12/7"</f>
        <v>12/7</v>
      </c>
      <c r="B23" s="71" t="s">
        <v>98</v>
      </c>
      <c r="C23" s="77">
        <v>50</v>
      </c>
      <c r="D23" s="16">
        <v>89.77</v>
      </c>
    </row>
    <row r="24" spans="1:4" ht="15" x14ac:dyDescent="0.25">
      <c r="A24" s="15" t="str">
        <f>"8/11"</f>
        <v>8/11</v>
      </c>
      <c r="B24" s="71" t="s">
        <v>144</v>
      </c>
      <c r="C24" s="77" t="str">
        <f>"20"</f>
        <v>20</v>
      </c>
      <c r="D24" s="16">
        <v>14.448489047836</v>
      </c>
    </row>
    <row r="25" spans="1:4" ht="15" x14ac:dyDescent="0.25">
      <c r="A25" s="15" t="str">
        <f>"37/10"</f>
        <v>37/10</v>
      </c>
      <c r="B25" s="71" t="s">
        <v>99</v>
      </c>
      <c r="C25" s="77">
        <v>150</v>
      </c>
      <c r="D25" s="16">
        <v>57.76</v>
      </c>
    </row>
    <row r="26" spans="1:4" ht="15" x14ac:dyDescent="0.25">
      <c r="A26" s="15" t="str">
        <f>"-"</f>
        <v>-</v>
      </c>
      <c r="B26" s="71" t="s">
        <v>100</v>
      </c>
      <c r="C26" s="72" t="str">
        <f>"30"</f>
        <v>30</v>
      </c>
      <c r="D26" s="16">
        <v>100.98990631479369</v>
      </c>
    </row>
    <row r="27" spans="1:4" ht="15" x14ac:dyDescent="0.25">
      <c r="A27" s="15" t="str">
        <f>"-"</f>
        <v>-</v>
      </c>
      <c r="B27" s="71" t="s">
        <v>101</v>
      </c>
      <c r="C27" s="72" t="str">
        <f>"15"</f>
        <v>15</v>
      </c>
      <c r="D27" s="16">
        <v>29.006999999999998</v>
      </c>
    </row>
    <row r="28" spans="1:4" ht="14.25" x14ac:dyDescent="0.2">
      <c r="A28" s="17"/>
      <c r="B28" s="73" t="s">
        <v>102</v>
      </c>
      <c r="C28" s="74"/>
      <c r="D28" s="18">
        <v>666.13</v>
      </c>
    </row>
    <row r="29" spans="1:4" ht="15" x14ac:dyDescent="0.25">
      <c r="A29" s="15"/>
      <c r="B29" s="76" t="s">
        <v>103</v>
      </c>
      <c r="C29" s="72"/>
      <c r="D29" s="16"/>
    </row>
    <row r="30" spans="1:4" ht="15" x14ac:dyDescent="0.25">
      <c r="A30" s="15" t="str">
        <f>"-"</f>
        <v>-</v>
      </c>
      <c r="B30" s="71" t="s">
        <v>148</v>
      </c>
      <c r="C30" s="77">
        <v>50</v>
      </c>
      <c r="D30" s="16">
        <v>172</v>
      </c>
    </row>
    <row r="31" spans="1:4" ht="15" x14ac:dyDescent="0.25">
      <c r="A31" s="15" t="str">
        <f>"32/10"</f>
        <v>32/10</v>
      </c>
      <c r="B31" s="71" t="s">
        <v>105</v>
      </c>
      <c r="C31" s="77">
        <v>150</v>
      </c>
      <c r="D31" s="16">
        <v>86.734224000000012</v>
      </c>
    </row>
    <row r="32" spans="1:4" ht="14.25" x14ac:dyDescent="0.2">
      <c r="A32" s="17"/>
      <c r="B32" s="73" t="s">
        <v>106</v>
      </c>
      <c r="C32" s="74"/>
      <c r="D32" s="18">
        <v>278.77999999999997</v>
      </c>
    </row>
  </sheetData>
  <mergeCells count="5">
    <mergeCell ref="A3:D3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20" customWidth="1"/>
    <col min="2" max="2" width="11.5703125" style="20" customWidth="1"/>
    <col min="3" max="3" width="8" style="20" customWidth="1"/>
    <col min="4" max="4" width="41.5703125" style="20" customWidth="1"/>
    <col min="5" max="5" width="10.140625" style="64" customWidth="1"/>
    <col min="6" max="6" width="9.140625" style="20"/>
    <col min="7" max="7" width="13.42578125" style="20" customWidth="1"/>
    <col min="8" max="8" width="7.7109375" style="20" customWidth="1"/>
    <col min="9" max="9" width="7.85546875" style="20" customWidth="1"/>
    <col min="10" max="10" width="10.42578125" style="20" customWidth="1"/>
    <col min="11" max="16384" width="9.140625" style="20"/>
  </cols>
  <sheetData>
    <row r="1" spans="1:10" x14ac:dyDescent="0.25">
      <c r="A1" s="20" t="s">
        <v>109</v>
      </c>
      <c r="B1" s="88" t="s">
        <v>84</v>
      </c>
      <c r="C1" s="89"/>
      <c r="D1" s="90"/>
      <c r="E1" s="20" t="s">
        <v>111</v>
      </c>
      <c r="F1" s="21"/>
      <c r="I1" s="20" t="s">
        <v>112</v>
      </c>
      <c r="J1" s="22" t="s">
        <v>108</v>
      </c>
    </row>
    <row r="2" spans="1:10" ht="7.5" customHeight="1" thickBot="1" x14ac:dyDescent="0.3">
      <c r="E2" s="20"/>
    </row>
    <row r="3" spans="1:10" ht="15.75" thickBot="1" x14ac:dyDescent="0.3">
      <c r="A3" s="23" t="s">
        <v>113</v>
      </c>
      <c r="B3" s="24" t="s">
        <v>114</v>
      </c>
      <c r="C3" s="24" t="s">
        <v>115</v>
      </c>
      <c r="D3" s="24" t="s">
        <v>116</v>
      </c>
      <c r="E3" s="24" t="s">
        <v>1</v>
      </c>
      <c r="F3" s="24" t="s">
        <v>117</v>
      </c>
      <c r="G3" s="24" t="s">
        <v>118</v>
      </c>
      <c r="H3" s="24" t="s">
        <v>119</v>
      </c>
      <c r="I3" s="24" t="s">
        <v>120</v>
      </c>
      <c r="J3" s="25" t="s">
        <v>121</v>
      </c>
    </row>
    <row r="4" spans="1:10" x14ac:dyDescent="0.25">
      <c r="A4" s="26" t="s">
        <v>87</v>
      </c>
      <c r="B4" s="27" t="s">
        <v>122</v>
      </c>
      <c r="C4" s="65" t="s">
        <v>139</v>
      </c>
      <c r="D4" s="29" t="s">
        <v>88</v>
      </c>
      <c r="E4" s="30">
        <v>150</v>
      </c>
      <c r="F4" s="31">
        <v>21.15</v>
      </c>
      <c r="G4" s="32">
        <v>288.74407200000002</v>
      </c>
      <c r="H4" s="32">
        <v>12.09</v>
      </c>
      <c r="I4" s="32">
        <v>9.7899999999999991</v>
      </c>
      <c r="J4" s="33">
        <v>38.21</v>
      </c>
    </row>
    <row r="5" spans="1:10" x14ac:dyDescent="0.25">
      <c r="A5" s="34"/>
      <c r="B5" s="35"/>
      <c r="C5" s="66" t="s">
        <v>110</v>
      </c>
      <c r="D5" s="36" t="s">
        <v>89</v>
      </c>
      <c r="E5" s="21">
        <v>20</v>
      </c>
      <c r="F5" s="37">
        <v>4.4000000000000004</v>
      </c>
      <c r="G5" s="38">
        <v>50.3</v>
      </c>
      <c r="H5" s="38">
        <v>0.08</v>
      </c>
      <c r="I5" s="38">
        <v>0</v>
      </c>
      <c r="J5" s="39">
        <v>13.2</v>
      </c>
    </row>
    <row r="6" spans="1:10" x14ac:dyDescent="0.25">
      <c r="A6" s="34"/>
      <c r="B6" s="40" t="s">
        <v>123</v>
      </c>
      <c r="C6" s="66" t="s">
        <v>110</v>
      </c>
      <c r="D6" s="36" t="s">
        <v>90</v>
      </c>
      <c r="E6" s="21">
        <v>5</v>
      </c>
      <c r="F6" s="37">
        <v>4.75</v>
      </c>
      <c r="G6" s="38">
        <v>41.600121988829272</v>
      </c>
      <c r="H6" s="38">
        <v>0.05</v>
      </c>
      <c r="I6" s="38">
        <v>4.57</v>
      </c>
      <c r="J6" s="39">
        <v>0.08</v>
      </c>
    </row>
    <row r="7" spans="1:10" x14ac:dyDescent="0.25">
      <c r="A7" s="34"/>
      <c r="B7" s="40" t="s">
        <v>124</v>
      </c>
      <c r="C7" s="66" t="s">
        <v>110</v>
      </c>
      <c r="D7" s="36" t="s">
        <v>91</v>
      </c>
      <c r="E7" s="21">
        <v>30</v>
      </c>
      <c r="F7" s="37">
        <v>1.1599999999999999</v>
      </c>
      <c r="G7" s="38">
        <v>95.923492874894166</v>
      </c>
      <c r="H7" s="38">
        <v>2.74</v>
      </c>
      <c r="I7" s="38">
        <v>1.07</v>
      </c>
      <c r="J7" s="39">
        <v>18.97</v>
      </c>
    </row>
    <row r="8" spans="1:10" x14ac:dyDescent="0.25">
      <c r="A8" s="34"/>
      <c r="B8" s="40" t="s">
        <v>125</v>
      </c>
      <c r="C8" s="66" t="s">
        <v>140</v>
      </c>
      <c r="D8" s="36" t="s">
        <v>92</v>
      </c>
      <c r="E8" s="21">
        <v>180</v>
      </c>
      <c r="F8" s="37">
        <v>7.67</v>
      </c>
      <c r="G8" s="38">
        <v>71.594913599999998</v>
      </c>
      <c r="H8" s="38">
        <v>3.28</v>
      </c>
      <c r="I8" s="38">
        <v>3.01</v>
      </c>
      <c r="J8" s="39">
        <v>8.61</v>
      </c>
    </row>
    <row r="9" spans="1:10" x14ac:dyDescent="0.25">
      <c r="A9" s="34"/>
      <c r="B9" s="35"/>
      <c r="C9" s="35"/>
      <c r="D9" s="36"/>
      <c r="E9" s="21"/>
      <c r="F9" s="37"/>
      <c r="G9" s="38"/>
      <c r="H9" s="38"/>
      <c r="I9" s="38"/>
      <c r="J9" s="39"/>
    </row>
    <row r="10" spans="1:10" ht="15.75" thickBot="1" x14ac:dyDescent="0.3">
      <c r="A10" s="41"/>
      <c r="B10" s="42"/>
      <c r="C10" s="42"/>
      <c r="D10" s="43"/>
      <c r="E10" s="44"/>
      <c r="F10" s="45"/>
      <c r="G10" s="46"/>
      <c r="H10" s="46"/>
      <c r="I10" s="46"/>
      <c r="J10" s="47"/>
    </row>
    <row r="11" spans="1:10" x14ac:dyDescent="0.25">
      <c r="A11" s="26" t="s">
        <v>126</v>
      </c>
      <c r="B11" s="48" t="s">
        <v>125</v>
      </c>
      <c r="C11" s="28"/>
      <c r="D11" s="29"/>
      <c r="E11" s="30"/>
      <c r="F11" s="31"/>
      <c r="G11" s="32"/>
      <c r="H11" s="32"/>
      <c r="I11" s="32"/>
      <c r="J11" s="33"/>
    </row>
    <row r="12" spans="1:10" x14ac:dyDescent="0.25">
      <c r="A12" s="34"/>
      <c r="B12" s="35"/>
      <c r="C12" s="35"/>
      <c r="D12" s="36"/>
      <c r="E12" s="21"/>
      <c r="F12" s="37"/>
      <c r="G12" s="38"/>
      <c r="H12" s="38"/>
      <c r="I12" s="38"/>
      <c r="J12" s="39"/>
    </row>
    <row r="13" spans="1:10" ht="15.75" thickBot="1" x14ac:dyDescent="0.3">
      <c r="A13" s="41"/>
      <c r="B13" s="42"/>
      <c r="C13" s="42"/>
      <c r="D13" s="43"/>
      <c r="E13" s="44"/>
      <c r="F13" s="45"/>
      <c r="G13" s="46"/>
      <c r="H13" s="46"/>
      <c r="I13" s="46"/>
      <c r="J13" s="47"/>
    </row>
    <row r="14" spans="1:10" x14ac:dyDescent="0.25">
      <c r="A14" s="34" t="s">
        <v>127</v>
      </c>
      <c r="B14" s="49" t="s">
        <v>128</v>
      </c>
      <c r="C14" s="50"/>
      <c r="D14" s="51"/>
      <c r="E14" s="52"/>
      <c r="F14" s="53"/>
      <c r="G14" s="54"/>
      <c r="H14" s="54"/>
      <c r="I14" s="54"/>
      <c r="J14" s="55"/>
    </row>
    <row r="15" spans="1:10" x14ac:dyDescent="0.25">
      <c r="A15" s="34"/>
      <c r="B15" s="40" t="s">
        <v>129</v>
      </c>
      <c r="C15" s="35"/>
      <c r="D15" s="36"/>
      <c r="E15" s="21"/>
      <c r="F15" s="37"/>
      <c r="G15" s="38"/>
      <c r="H15" s="38"/>
      <c r="I15" s="38"/>
      <c r="J15" s="39"/>
    </row>
    <row r="16" spans="1:10" x14ac:dyDescent="0.25">
      <c r="A16" s="34"/>
      <c r="B16" s="40" t="s">
        <v>130</v>
      </c>
      <c r="C16" s="35"/>
      <c r="D16" s="36"/>
      <c r="E16" s="21"/>
      <c r="F16" s="37"/>
      <c r="G16" s="38"/>
      <c r="H16" s="38"/>
      <c r="I16" s="38"/>
      <c r="J16" s="39"/>
    </row>
    <row r="17" spans="1:10" x14ac:dyDescent="0.25">
      <c r="A17" s="34"/>
      <c r="B17" s="40" t="s">
        <v>131</v>
      </c>
      <c r="C17" s="35"/>
      <c r="D17" s="36"/>
      <c r="E17" s="21"/>
      <c r="F17" s="37"/>
      <c r="G17" s="38"/>
      <c r="H17" s="38"/>
      <c r="I17" s="38"/>
      <c r="J17" s="39"/>
    </row>
    <row r="18" spans="1:10" x14ac:dyDescent="0.25">
      <c r="A18" s="34"/>
      <c r="B18" s="40" t="s">
        <v>132</v>
      </c>
      <c r="C18" s="35"/>
      <c r="D18" s="36"/>
      <c r="E18" s="21"/>
      <c r="F18" s="37"/>
      <c r="G18" s="38"/>
      <c r="H18" s="38"/>
      <c r="I18" s="38"/>
      <c r="J18" s="39"/>
    </row>
    <row r="19" spans="1:10" x14ac:dyDescent="0.25">
      <c r="A19" s="34"/>
      <c r="B19" s="40" t="s">
        <v>133</v>
      </c>
      <c r="C19" s="35"/>
      <c r="D19" s="36"/>
      <c r="E19" s="21"/>
      <c r="F19" s="37"/>
      <c r="G19" s="38"/>
      <c r="H19" s="38"/>
      <c r="I19" s="38"/>
      <c r="J19" s="39"/>
    </row>
    <row r="20" spans="1:10" x14ac:dyDescent="0.25">
      <c r="A20" s="34"/>
      <c r="B20" s="40" t="s">
        <v>134</v>
      </c>
      <c r="C20" s="35"/>
      <c r="D20" s="36"/>
      <c r="E20" s="21"/>
      <c r="F20" s="37"/>
      <c r="G20" s="38"/>
      <c r="H20" s="38"/>
      <c r="I20" s="38"/>
      <c r="J20" s="39"/>
    </row>
    <row r="21" spans="1:10" x14ac:dyDescent="0.25">
      <c r="A21" s="34"/>
      <c r="B21" s="56"/>
      <c r="C21" s="56"/>
      <c r="D21" s="57"/>
      <c r="E21" s="58"/>
      <c r="F21" s="59"/>
      <c r="G21" s="60"/>
      <c r="H21" s="60"/>
      <c r="I21" s="60"/>
      <c r="J21" s="61"/>
    </row>
    <row r="22" spans="1:10" ht="15.75" thickBot="1" x14ac:dyDescent="0.3">
      <c r="A22" s="41"/>
      <c r="B22" s="42"/>
      <c r="C22" s="42"/>
      <c r="D22" s="43"/>
      <c r="E22" s="44"/>
      <c r="F22" s="45"/>
      <c r="G22" s="46"/>
      <c r="H22" s="46"/>
      <c r="I22" s="46"/>
      <c r="J22" s="47"/>
    </row>
    <row r="23" spans="1:10" x14ac:dyDescent="0.25">
      <c r="A23" s="26" t="s">
        <v>103</v>
      </c>
      <c r="B23" s="48" t="s">
        <v>135</v>
      </c>
      <c r="C23" s="65" t="s">
        <v>110</v>
      </c>
      <c r="D23" s="29" t="s">
        <v>104</v>
      </c>
      <c r="E23" s="30">
        <v>60</v>
      </c>
      <c r="F23" s="31">
        <v>9</v>
      </c>
      <c r="G23" s="32">
        <v>192.04942974025292</v>
      </c>
      <c r="H23" s="32">
        <v>6.03</v>
      </c>
      <c r="I23" s="32">
        <v>0.73</v>
      </c>
      <c r="J23" s="33">
        <v>40.409999999999997</v>
      </c>
    </row>
    <row r="24" spans="1:10" x14ac:dyDescent="0.25">
      <c r="A24" s="34"/>
      <c r="B24" s="62" t="s">
        <v>132</v>
      </c>
      <c r="C24" s="66" t="s">
        <v>141</v>
      </c>
      <c r="D24" s="36" t="s">
        <v>105</v>
      </c>
      <c r="E24" s="21">
        <v>180</v>
      </c>
      <c r="F24" s="37">
        <v>6.77</v>
      </c>
      <c r="G24" s="38">
        <v>86.734224000000012</v>
      </c>
      <c r="H24" s="38">
        <v>2.82</v>
      </c>
      <c r="I24" s="38">
        <v>2.89</v>
      </c>
      <c r="J24" s="39">
        <v>12.95</v>
      </c>
    </row>
    <row r="25" spans="1:10" x14ac:dyDescent="0.25">
      <c r="A25" s="34"/>
      <c r="B25" s="56"/>
      <c r="C25" s="56"/>
      <c r="D25" s="57"/>
      <c r="E25" s="58"/>
      <c r="F25" s="59"/>
      <c r="G25" s="60"/>
      <c r="H25" s="60"/>
      <c r="I25" s="60"/>
      <c r="J25" s="61"/>
    </row>
    <row r="26" spans="1:10" ht="15.75" thickBot="1" x14ac:dyDescent="0.3">
      <c r="A26" s="41"/>
      <c r="B26" s="42"/>
      <c r="C26" s="42"/>
      <c r="D26" s="43"/>
      <c r="E26" s="44"/>
      <c r="F26" s="45"/>
      <c r="G26" s="46"/>
      <c r="H26" s="46"/>
      <c r="I26" s="46"/>
      <c r="J26" s="47"/>
    </row>
    <row r="27" spans="1:10" x14ac:dyDescent="0.25">
      <c r="A27" s="34" t="s">
        <v>136</v>
      </c>
      <c r="B27" s="27" t="s">
        <v>122</v>
      </c>
      <c r="C27" s="50"/>
      <c r="D27" s="51"/>
      <c r="E27" s="52"/>
      <c r="F27" s="53"/>
      <c r="G27" s="54"/>
      <c r="H27" s="54"/>
      <c r="I27" s="54"/>
      <c r="J27" s="55"/>
    </row>
    <row r="28" spans="1:10" x14ac:dyDescent="0.25">
      <c r="A28" s="34"/>
      <c r="B28" s="40" t="s">
        <v>131</v>
      </c>
      <c r="C28" s="35"/>
      <c r="D28" s="36"/>
      <c r="E28" s="21"/>
      <c r="F28" s="37"/>
      <c r="G28" s="38"/>
      <c r="H28" s="38"/>
      <c r="I28" s="38"/>
      <c r="J28" s="39"/>
    </row>
    <row r="29" spans="1:10" x14ac:dyDescent="0.25">
      <c r="A29" s="34"/>
      <c r="B29" s="40" t="s">
        <v>132</v>
      </c>
      <c r="C29" s="35"/>
      <c r="D29" s="36"/>
      <c r="E29" s="21"/>
      <c r="F29" s="37"/>
      <c r="G29" s="38"/>
      <c r="H29" s="38"/>
      <c r="I29" s="38"/>
      <c r="J29" s="39"/>
    </row>
    <row r="30" spans="1:10" x14ac:dyDescent="0.25">
      <c r="A30" s="34"/>
      <c r="B30" s="40" t="s">
        <v>124</v>
      </c>
      <c r="C30" s="35"/>
      <c r="D30" s="36"/>
      <c r="E30" s="21"/>
      <c r="F30" s="37"/>
      <c r="G30" s="38"/>
      <c r="H30" s="38"/>
      <c r="I30" s="38"/>
      <c r="J30" s="39"/>
    </row>
    <row r="31" spans="1:10" x14ac:dyDescent="0.25">
      <c r="A31" s="34"/>
      <c r="B31" s="56"/>
      <c r="C31" s="56"/>
      <c r="D31" s="57"/>
      <c r="E31" s="58"/>
      <c r="F31" s="59"/>
      <c r="G31" s="60"/>
      <c r="H31" s="60"/>
      <c r="I31" s="60"/>
      <c r="J31" s="61"/>
    </row>
    <row r="32" spans="1:10" ht="15.75" thickBot="1" x14ac:dyDescent="0.3">
      <c r="A32" s="41"/>
      <c r="B32" s="42"/>
      <c r="C32" s="42"/>
      <c r="D32" s="43"/>
      <c r="E32" s="44"/>
      <c r="F32" s="45"/>
      <c r="G32" s="46"/>
      <c r="H32" s="46"/>
      <c r="I32" s="46"/>
      <c r="J32" s="47"/>
    </row>
    <row r="33" spans="1:10" x14ac:dyDescent="0.25">
      <c r="A33" s="26" t="s">
        <v>137</v>
      </c>
      <c r="B33" s="48" t="s">
        <v>138</v>
      </c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34"/>
      <c r="B34" s="62" t="s">
        <v>135</v>
      </c>
      <c r="C34" s="50"/>
      <c r="D34" s="51"/>
      <c r="E34" s="52"/>
      <c r="F34" s="53"/>
      <c r="G34" s="54"/>
      <c r="H34" s="54"/>
      <c r="I34" s="54"/>
      <c r="J34" s="55"/>
    </row>
    <row r="35" spans="1:10" x14ac:dyDescent="0.25">
      <c r="A35" s="34"/>
      <c r="B35" s="62" t="s">
        <v>132</v>
      </c>
      <c r="C35" s="35"/>
      <c r="D35" s="36"/>
      <c r="E35" s="21"/>
      <c r="F35" s="37"/>
      <c r="G35" s="38"/>
      <c r="H35" s="38"/>
      <c r="I35" s="38"/>
      <c r="J35" s="39"/>
    </row>
    <row r="36" spans="1:10" x14ac:dyDescent="0.25">
      <c r="A36" s="34"/>
      <c r="B36" s="63" t="s">
        <v>125</v>
      </c>
      <c r="C36" s="56"/>
      <c r="D36" s="57"/>
      <c r="E36" s="58"/>
      <c r="F36" s="59"/>
      <c r="G36" s="60"/>
      <c r="H36" s="60"/>
      <c r="I36" s="60"/>
      <c r="J36" s="61"/>
    </row>
    <row r="37" spans="1:10" x14ac:dyDescent="0.25">
      <c r="A37" s="34"/>
      <c r="B37" s="56"/>
      <c r="C37" s="56"/>
      <c r="D37" s="57"/>
      <c r="E37" s="58"/>
      <c r="F37" s="59"/>
      <c r="G37" s="60"/>
      <c r="H37" s="60"/>
      <c r="I37" s="60"/>
      <c r="J37" s="61"/>
    </row>
    <row r="38" spans="1:10" ht="15.75" thickBot="1" x14ac:dyDescent="0.3">
      <c r="A38" s="41"/>
      <c r="B38" s="42"/>
      <c r="C38" s="42"/>
      <c r="D38" s="43"/>
      <c r="E38" s="44"/>
      <c r="F38" s="45"/>
      <c r="G38" s="46"/>
      <c r="H38" s="46"/>
      <c r="I38" s="46"/>
      <c r="J38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45986.427291666667</v>
      </c>
    </row>
    <row r="2" spans="1:2" x14ac:dyDescent="0.2">
      <c r="A2" t="s">
        <v>77</v>
      </c>
      <c r="B2" s="12">
        <v>45985.446180555555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1</v>
      </c>
    </row>
    <row r="6" spans="1:2" x14ac:dyDescent="0.2">
      <c r="B6" s="1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17.03.2026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2026-02-16T09:13:44Z</cp:lastPrinted>
  <dcterms:created xsi:type="dcterms:W3CDTF">2002-09-22T07:35:02Z</dcterms:created>
  <dcterms:modified xsi:type="dcterms:W3CDTF">2026-03-11T06:19:42Z</dcterms:modified>
</cp:coreProperties>
</file>