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Работа\Desktop\Меню 2026г\Июнь\"/>
    </mc:Choice>
  </mc:AlternateContent>
  <bookViews>
    <workbookView xWindow="240" yWindow="135" windowWidth="11355" windowHeight="6150"/>
  </bookViews>
  <sheets>
    <sheet name="04.06.2026" sheetId="1" r:id="rId1"/>
    <sheet name="Лист2" sheetId="4" r:id="rId2"/>
    <sheet name="Лист3" sheetId="5" r:id="rId3"/>
    <sheet name="1" sheetId="3" r:id="rId4"/>
    <sheet name="Dop" sheetId="2" r:id="rId5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'04.06.2026'!$A$4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B4" i="5" l="1"/>
  <c r="B4" i="4"/>
  <c r="B4" i="1"/>
  <c r="D14" i="4" l="1"/>
  <c r="D29" i="4"/>
  <c r="D29" i="5"/>
  <c r="C19" i="1" l="1"/>
  <c r="C28" i="4" l="1"/>
  <c r="C27" i="4"/>
  <c r="C22" i="4"/>
  <c r="C21" i="4"/>
  <c r="C20" i="4"/>
  <c r="C19" i="4"/>
  <c r="C11" i="4"/>
  <c r="C10" i="4"/>
  <c r="C28" i="5"/>
  <c r="A28" i="5"/>
  <c r="C27" i="5"/>
  <c r="A27" i="5"/>
  <c r="C24" i="5"/>
  <c r="A24" i="5"/>
  <c r="C23" i="5"/>
  <c r="A23" i="5"/>
  <c r="C22" i="5"/>
  <c r="A22" i="5"/>
  <c r="C21" i="5"/>
  <c r="A21" i="5"/>
  <c r="C20" i="5"/>
  <c r="A20" i="5"/>
  <c r="A19" i="5"/>
  <c r="A16" i="5"/>
  <c r="C13" i="5"/>
  <c r="A13" i="5"/>
  <c r="C12" i="5"/>
  <c r="A12" i="5"/>
  <c r="C11" i="5"/>
  <c r="A11" i="5"/>
  <c r="C10" i="5"/>
  <c r="A10" i="5"/>
  <c r="A28" i="4"/>
  <c r="A27" i="4"/>
  <c r="C24" i="4"/>
  <c r="A24" i="4"/>
  <c r="C23" i="4"/>
  <c r="A23" i="4"/>
  <c r="A22" i="4"/>
  <c r="A21" i="4"/>
  <c r="A20" i="4"/>
  <c r="A19" i="4"/>
  <c r="A16" i="4"/>
  <c r="C13" i="4"/>
  <c r="A13" i="4"/>
  <c r="C12" i="4"/>
  <c r="A12" i="4"/>
  <c r="A11" i="4"/>
  <c r="A10" i="4"/>
  <c r="A28" i="1"/>
  <c r="C28" i="1"/>
  <c r="A27" i="1"/>
  <c r="C27" i="1"/>
  <c r="A24" i="1"/>
  <c r="C24" i="1"/>
  <c r="A23" i="1"/>
  <c r="C23" i="1"/>
  <c r="A22" i="1"/>
  <c r="C22" i="1"/>
  <c r="A21" i="1"/>
  <c r="C21" i="1"/>
  <c r="A20" i="1"/>
  <c r="C20" i="1"/>
  <c r="A19" i="1"/>
  <c r="A16" i="1"/>
  <c r="A13" i="1"/>
  <c r="C13" i="1"/>
  <c r="A12" i="1"/>
  <c r="C12" i="1"/>
  <c r="A11" i="1"/>
  <c r="C11" i="1"/>
  <c r="A10" i="1"/>
  <c r="C10" i="1"/>
</calcChain>
</file>

<file path=xl/sharedStrings.xml><?xml version="1.0" encoding="utf-8"?>
<sst xmlns="http://schemas.openxmlformats.org/spreadsheetml/2006/main" count="224" uniqueCount="146">
  <si>
    <t>ЭЦ, ккал</t>
  </si>
  <si>
    <t>МЕНЮ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</si>
  <si>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</si>
  <si>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</si>
  <si>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</si>
  <si>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</si>
  <si>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</si>
  <si>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</si>
  <si>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</si>
  <si>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</si>
  <si>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</si>
  <si>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</si>
  <si>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</si>
  <si>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</si>
  <si>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</si>
  <si>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</si>
  <si>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</si>
  <si>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</si>
  <si>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</si>
  <si>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</si>
  <si>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</si>
  <si>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</si>
  <si>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</si>
  <si>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</si>
  <si>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</si>
  <si>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</si>
  <si>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</si>
  <si>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</si>
  <si>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</si>
  <si>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</si>
  <si>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</si>
  <si>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</si>
  <si>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</si>
  <si>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</si>
  <si>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</si>
  <si>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</si>
  <si>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</si>
  <si>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</si>
  <si>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</si>
  <si>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</si>
  <si>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</si>
  <si>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</si>
  <si>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</si>
  <si>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</si>
  <si>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</si>
  <si>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</si>
  <si>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</si>
  <si>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</si>
  <si>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</si>
  <si>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</si>
  <si>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</si>
  <si>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</si>
  <si>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</si>
  <si>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</si>
  <si>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</si>
  <si>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</si>
  <si>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</si>
  <si>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</si>
  <si>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</si>
  <si>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</si>
  <si>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</si>
  <si>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</si>
  <si>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</si>
  <si>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</si>
  <si>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</si>
  <si>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</si>
  <si>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А,мг</t>
  </si>
  <si>
    <t>РЭ,мкг</t>
  </si>
  <si>
    <t>ТЭ,мг</t>
  </si>
  <si>
    <t>Витамины, мг</t>
  </si>
  <si>
    <t>Минеральные элементы, мг</t>
  </si>
  <si>
    <r>
      <t>В</t>
    </r>
    <r>
      <rPr>
        <vertAlign val="subscript"/>
        <sz val="12"/>
        <rFont val="Times New Roman"/>
        <family val="1"/>
        <charset val="204"/>
      </rPr>
      <t>1</t>
    </r>
  </si>
  <si>
    <r>
      <t>В</t>
    </r>
    <r>
      <rPr>
        <vertAlign val="subscript"/>
        <sz val="12"/>
        <rFont val="Times New Roman"/>
        <family val="1"/>
        <charset val="204"/>
      </rPr>
      <t>2</t>
    </r>
  </si>
  <si>
    <t>Вы-ход, г</t>
  </si>
  <si>
    <t>Дата составления</t>
  </si>
  <si>
    <t>Дата печати</t>
  </si>
  <si>
    <t>Группа</t>
  </si>
  <si>
    <t>Физ.Норма</t>
  </si>
  <si>
    <t>Вита-мин С, мг</t>
  </si>
  <si>
    <t>МАДОУ "Детский сад № 7 "Золотой ключик"</t>
  </si>
  <si>
    <t>без группы</t>
  </si>
  <si>
    <t>без физ.норм</t>
  </si>
  <si>
    <t>Завтрак</t>
  </si>
  <si>
    <t>Каша пшенная молочная с маслом сливочным</t>
  </si>
  <si>
    <t>Кофейный напиток с молоком</t>
  </si>
  <si>
    <t>Масло сливочное</t>
  </si>
  <si>
    <t>Батон</t>
  </si>
  <si>
    <t>Итого за 'Завтрак'</t>
  </si>
  <si>
    <t>10:00</t>
  </si>
  <si>
    <t>Итого за '10:00'</t>
  </si>
  <si>
    <t>Обед</t>
  </si>
  <si>
    <t>Огурец соленый</t>
  </si>
  <si>
    <t>Борщ со сметаной</t>
  </si>
  <si>
    <t>Плов из мяса кур</t>
  </si>
  <si>
    <t>Компот из сухофруктов</t>
  </si>
  <si>
    <t>Хлеб пшеничный</t>
  </si>
  <si>
    <t>Хлеб ржаной</t>
  </si>
  <si>
    <t>Итого за 'Обед'</t>
  </si>
  <si>
    <t>Полдник</t>
  </si>
  <si>
    <t>Пирожки печеные из дрожжевого теста с картошкой (60 г)</t>
  </si>
  <si>
    <t>Чай с лимоном</t>
  </si>
  <si>
    <t>Итого за 'Полдник'</t>
  </si>
  <si>
    <t>Ясли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</si>
  <si>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</si>
  <si>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</si>
  <si>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</si>
  <si>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</si>
  <si>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</si>
  <si>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</si>
  <si>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</si>
  <si>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</si>
  <si>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</si>
  <si>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</si>
  <si>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</si>
  <si>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</si>
  <si>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</si>
  <si>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</si>
  <si>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</si>
  <si>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</si>
  <si>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</si>
  <si>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</si>
  <si>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</si>
  <si>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</si>
  <si>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</si>
  <si>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</si>
  <si>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</si>
  <si>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</si>
  <si>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</si>
  <si>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</si>
  <si>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</si>
  <si>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</si>
  <si>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</si>
  <si>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</si>
  <si>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</si>
  <si>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11/4</t>
  </si>
  <si>
    <t>32/10</t>
  </si>
  <si>
    <t>28/12</t>
  </si>
  <si>
    <t>29/10</t>
  </si>
  <si>
    <t>№</t>
  </si>
  <si>
    <t>Наименование изделий (блюд)</t>
  </si>
  <si>
    <t>Утверждаю</t>
  </si>
  <si>
    <t>__________</t>
  </si>
  <si>
    <t>Н.Г.Зудихина</t>
  </si>
  <si>
    <t>Булочка дорожная</t>
  </si>
  <si>
    <t>Сок</t>
  </si>
  <si>
    <t>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</si>
</sst>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vertAlign val="subscript"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4" fillId="0" borderId="0" xfId="0" applyFont="1" applyAlignment="1">
      <alignment horizontal="center"/>
    </xf>
    <xf numFmtId="0" fontId="1" fillId="0" borderId="1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vertical="top"/>
    </xf>
    <xf numFmtId="0" fontId="1" fillId="0" borderId="5" xfId="0" applyNumberFormat="1" applyFont="1" applyBorder="1" applyAlignment="1">
      <alignment vertical="top"/>
    </xf>
    <xf numFmtId="0" fontId="1" fillId="0" borderId="5" xfId="0" applyFont="1" applyBorder="1"/>
    <xf numFmtId="0" fontId="4" fillId="0" borderId="0" xfId="0" applyNumberFormat="1" applyFont="1" applyAlignment="1">
      <alignment vertical="top"/>
    </xf>
    <xf numFmtId="0" fontId="4" fillId="0" borderId="0" xfId="0" applyFont="1"/>
    <xf numFmtId="0" fontId="0" fillId="0" borderId="0" xfId="0" quotePrefix="1"/>
    <xf numFmtId="0" fontId="5" fillId="0" borderId="0" xfId="1"/>
    <xf numFmtId="49" fontId="5" fillId="2" borderId="1" xfId="1" applyNumberFormat="1" applyFill="1" applyBorder="1" applyProtection="1">
      <protection locked="0"/>
    </xf>
    <xf numFmtId="14" fontId="5" fillId="2" borderId="1" xfId="1" applyNumberFormat="1" applyFill="1" applyBorder="1" applyProtection="1">
      <protection locked="0"/>
    </xf>
    <xf numFmtId="0" fontId="5" fillId="0" borderId="7" xfId="1" applyBorder="1" applyAlignment="1">
      <alignment horizontal="center"/>
    </xf>
    <xf numFmtId="0" fontId="5" fillId="0" borderId="8" xfId="1" applyBorder="1" applyAlignment="1">
      <alignment horizontal="center"/>
    </xf>
    <xf numFmtId="0" fontId="5" fillId="0" borderId="9" xfId="1" applyBorder="1" applyAlignment="1">
      <alignment horizontal="center"/>
    </xf>
    <xf numFmtId="0" fontId="5" fillId="0" borderId="10" xfId="1" applyBorder="1"/>
    <xf numFmtId="0" fontId="5" fillId="0" borderId="11" xfId="1" applyBorder="1"/>
    <xf numFmtId="0" fontId="5" fillId="2" borderId="11" xfId="1" applyFill="1" applyBorder="1" applyProtection="1">
      <protection locked="0"/>
    </xf>
    <xf numFmtId="0" fontId="5" fillId="2" borderId="11" xfId="1" applyFill="1" applyBorder="1" applyAlignment="1" applyProtection="1">
      <alignment wrapText="1"/>
      <protection locked="0"/>
    </xf>
    <xf numFmtId="49" fontId="5" fillId="2" borderId="11" xfId="1" applyNumberFormat="1" applyFill="1" applyBorder="1" applyProtection="1">
      <protection locked="0"/>
    </xf>
    <xf numFmtId="2" fontId="5" fillId="2" borderId="11" xfId="1" applyNumberFormat="1" applyFill="1" applyBorder="1" applyProtection="1">
      <protection locked="0"/>
    </xf>
    <xf numFmtId="1" fontId="5" fillId="2" borderId="11" xfId="1" applyNumberFormat="1" applyFill="1" applyBorder="1" applyProtection="1">
      <protection locked="0"/>
    </xf>
    <xf numFmtId="1" fontId="5" fillId="2" borderId="12" xfId="1" applyNumberFormat="1" applyFill="1" applyBorder="1" applyProtection="1">
      <protection locked="0"/>
    </xf>
    <xf numFmtId="0" fontId="5" fillId="0" borderId="13" xfId="1" applyBorder="1"/>
    <xf numFmtId="0" fontId="5" fillId="2" borderId="1" xfId="1" applyFill="1" applyBorder="1" applyProtection="1"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14" xfId="1" applyNumberFormat="1" applyFill="1" applyBorder="1" applyProtection="1">
      <protection locked="0"/>
    </xf>
    <xf numFmtId="0" fontId="5" fillId="0" borderId="1" xfId="1" applyBorder="1"/>
    <xf numFmtId="0" fontId="5" fillId="0" borderId="15" xfId="1" applyBorder="1"/>
    <xf numFmtId="0" fontId="5" fillId="2" borderId="16" xfId="1" applyFill="1" applyBorder="1" applyProtection="1">
      <protection locked="0"/>
    </xf>
    <xf numFmtId="0" fontId="5" fillId="2" borderId="16" xfId="1" applyFill="1" applyBorder="1" applyAlignment="1" applyProtection="1">
      <alignment wrapText="1"/>
      <protection locked="0"/>
    </xf>
    <xf numFmtId="49" fontId="5" fillId="2" borderId="16" xfId="1" applyNumberFormat="1" applyFill="1" applyBorder="1" applyProtection="1">
      <protection locked="0"/>
    </xf>
    <xf numFmtId="2" fontId="5" fillId="2" borderId="16" xfId="1" applyNumberFormat="1" applyFill="1" applyBorder="1" applyProtection="1">
      <protection locked="0"/>
    </xf>
    <xf numFmtId="1" fontId="5" fillId="2" borderId="16" xfId="1" applyNumberFormat="1" applyFill="1" applyBorder="1" applyProtection="1">
      <protection locked="0"/>
    </xf>
    <xf numFmtId="1" fontId="5" fillId="2" borderId="17" xfId="1" applyNumberFormat="1" applyFill="1" applyBorder="1" applyProtection="1">
      <protection locked="0"/>
    </xf>
    <xf numFmtId="0" fontId="5" fillId="3" borderId="11" xfId="1" applyFill="1" applyBorder="1"/>
    <xf numFmtId="0" fontId="5" fillId="0" borderId="18" xfId="1" applyBorder="1"/>
    <xf numFmtId="0" fontId="5" fillId="2" borderId="18" xfId="1" applyFill="1" applyBorder="1" applyProtection="1">
      <protection locked="0"/>
    </xf>
    <xf numFmtId="0" fontId="5" fillId="2" borderId="18" xfId="1" applyFill="1" applyBorder="1" applyAlignment="1" applyProtection="1">
      <alignment wrapText="1"/>
      <protection locked="0"/>
    </xf>
    <xf numFmtId="49" fontId="5" fillId="2" borderId="18" xfId="1" applyNumberFormat="1" applyFill="1" applyBorder="1" applyProtection="1">
      <protection locked="0"/>
    </xf>
    <xf numFmtId="2" fontId="5" fillId="2" borderId="18" xfId="1" applyNumberFormat="1" applyFill="1" applyBorder="1" applyProtection="1">
      <protection locked="0"/>
    </xf>
    <xf numFmtId="1" fontId="5" fillId="2" borderId="18" xfId="1" applyNumberFormat="1" applyFill="1" applyBorder="1" applyProtection="1">
      <protection locked="0"/>
    </xf>
    <xf numFmtId="1" fontId="5" fillId="2" borderId="19" xfId="1" applyNumberFormat="1" applyFill="1" applyBorder="1" applyProtection="1">
      <protection locked="0"/>
    </xf>
    <xf numFmtId="0" fontId="5" fillId="2" borderId="5" xfId="1" applyFill="1" applyBorder="1" applyProtection="1">
      <protection locked="0"/>
    </xf>
    <xf numFmtId="0" fontId="5" fillId="2" borderId="5" xfId="1" applyFill="1" applyBorder="1" applyAlignment="1" applyProtection="1">
      <alignment wrapText="1"/>
      <protection locked="0"/>
    </xf>
    <xf numFmtId="49" fontId="5" fillId="2" borderId="5" xfId="1" applyNumberFormat="1" applyFill="1" applyBorder="1" applyProtection="1">
      <protection locked="0"/>
    </xf>
    <xf numFmtId="2" fontId="5" fillId="2" borderId="5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0" fontId="5" fillId="3" borderId="18" xfId="1" applyFill="1" applyBorder="1"/>
    <xf numFmtId="0" fontId="5" fillId="3" borderId="21" xfId="1" applyFill="1" applyBorder="1"/>
    <xf numFmtId="49" fontId="5" fillId="0" borderId="0" xfId="1" applyNumberFormat="1"/>
    <xf numFmtId="0" fontId="5" fillId="2" borderId="11" xfId="1" quotePrefix="1" applyFill="1" applyBorder="1" applyProtection="1">
      <protection locked="0"/>
    </xf>
    <xf numFmtId="0" fontId="5" fillId="2" borderId="1" xfId="1" quotePrefix="1" applyFill="1" applyBorder="1" applyProtection="1">
      <protection locked="0"/>
    </xf>
    <xf numFmtId="0" fontId="1" fillId="0" borderId="6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vertical="top"/>
    </xf>
    <xf numFmtId="49" fontId="1" fillId="0" borderId="1" xfId="0" quotePrefix="1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4" fontId="6" fillId="0" borderId="0" xfId="0" applyNumberFormat="1" applyFont="1" applyAlignment="1"/>
    <xf numFmtId="0" fontId="4" fillId="0" borderId="0" xfId="0" applyFont="1" applyAlignment="1">
      <alignment horizontal="center"/>
    </xf>
    <xf numFmtId="0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2" borderId="3" xfId="1" applyFill="1" applyBorder="1" applyAlignment="1" applyProtection="1">
      <protection locked="0"/>
    </xf>
    <xf numFmtId="0" fontId="5" fillId="2" borderId="4" xfId="1" applyFill="1" applyBorder="1" applyAlignment="1" applyProtection="1">
      <protection locked="0"/>
    </xf>
    <xf numFmtId="0" fontId="5" fillId="0" borderId="6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U29"/>
  <sheetViews>
    <sheetView tabSelected="1" zoomScaleNormal="100" workbookViewId="0">
      <selection activeCell="B14" sqref="B14"/>
    </sheetView>
  </sheetViews>
  <sheetFormatPr defaultColWidth="0" defaultRowHeight="15.75" x14ac:dyDescent="0.25"/>
  <cols>
    <col min="1" max="1" width="5.140625" style="5" customWidth="1"/>
    <col min="2" max="2" width="32.42578125" style="4" customWidth="1"/>
    <col min="3" max="3" width="6.28515625" style="6" customWidth="1"/>
    <col min="4" max="4" width="7.140625" style="6" customWidth="1"/>
    <col min="5" max="17" width="8.85546875" style="6" hidden="1" customWidth="1"/>
    <col min="18" max="18" width="7.140625" style="6" hidden="1" customWidth="1"/>
    <col min="19" max="20" width="5.7109375" style="6" hidden="1" customWidth="1"/>
    <col min="21" max="21" width="7.28515625" style="6" hidden="1" customWidth="1"/>
    <col min="22" max="23" width="5.7109375" style="6" hidden="1" customWidth="1"/>
    <col min="24" max="24" width="7" style="6" hidden="1" customWidth="1"/>
    <col min="25" max="26" width="5.7109375" style="6" hidden="1" customWidth="1"/>
    <col min="27" max="27" width="5" style="6" hidden="1" customWidth="1"/>
    <col min="28" max="28" width="5.7109375" style="6" hidden="1" customWidth="1"/>
    <col min="29" max="29" width="4" style="6" hidden="1" customWidth="1"/>
    <col min="30" max="30" width="8.140625" style="6" hidden="1" customWidth="1"/>
    <col min="31" max="75" width="8.85546875" style="1" hidden="1" customWidth="1"/>
    <col min="76" max="235" width="9.140625" style="1" customWidth="1"/>
    <col min="236" max="255" width="0" style="1" hidden="1" customWidth="1"/>
    <col min="256" max="16384" width="12.5703125" style="1" hidden="1"/>
  </cols>
  <sheetData>
    <row r="1" spans="1:75" x14ac:dyDescent="0.25">
      <c r="B1" s="74" t="s">
        <v>140</v>
      </c>
    </row>
    <row r="2" spans="1:75" x14ac:dyDescent="0.25">
      <c r="B2" s="74" t="s">
        <v>141</v>
      </c>
      <c r="C2" s="77" t="s">
        <v>142</v>
      </c>
      <c r="D2" s="77"/>
    </row>
    <row r="3" spans="1:75" ht="15.75" customHeight="1" x14ac:dyDescent="0.25">
      <c r="A3" s="76" t="s">
        <v>1</v>
      </c>
      <c r="B3" s="76"/>
      <c r="C3" s="76"/>
      <c r="D3" s="76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</row>
    <row r="4" spans="1:75" s="2" customFormat="1" ht="17.25" customHeight="1" x14ac:dyDescent="0.25">
      <c r="A4" s="3"/>
      <c r="B4" s="3" t="str">
        <f>"04 июня 2026 г."</f>
        <v>04 июня 2026 г.</v>
      </c>
      <c r="C4" s="3"/>
      <c r="D4" s="3"/>
    </row>
    <row r="5" spans="1:75" ht="18.75" customHeight="1" x14ac:dyDescent="0.25">
      <c r="A5" s="78" t="s">
        <v>79</v>
      </c>
      <c r="B5" s="78"/>
      <c r="C5" s="78"/>
      <c r="D5" s="7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75" ht="20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75" ht="29.25" customHeight="1" x14ac:dyDescent="0.25">
      <c r="A7" s="79" t="s">
        <v>138</v>
      </c>
      <c r="B7" s="79" t="s">
        <v>139</v>
      </c>
      <c r="C7" s="79" t="s">
        <v>73</v>
      </c>
      <c r="D7" s="79" t="s">
        <v>0</v>
      </c>
      <c r="E7" s="66" t="s">
        <v>2</v>
      </c>
      <c r="F7" s="7" t="s">
        <v>3</v>
      </c>
      <c r="G7" s="7" t="s">
        <v>65</v>
      </c>
      <c r="H7" s="7" t="s">
        <v>4</v>
      </c>
      <c r="I7" s="7" t="s">
        <v>5</v>
      </c>
      <c r="J7" s="7" t="s">
        <v>6</v>
      </c>
      <c r="K7" s="7" t="s">
        <v>7</v>
      </c>
      <c r="L7" s="7" t="s">
        <v>8</v>
      </c>
      <c r="M7" s="7" t="s">
        <v>9</v>
      </c>
      <c r="N7" s="7" t="s">
        <v>10</v>
      </c>
      <c r="O7" s="7" t="s">
        <v>11</v>
      </c>
      <c r="P7" s="7" t="s">
        <v>12</v>
      </c>
      <c r="Q7" s="7" t="s">
        <v>13</v>
      </c>
      <c r="R7" s="79" t="s">
        <v>70</v>
      </c>
      <c r="S7" s="79"/>
      <c r="T7" s="79"/>
      <c r="U7" s="79"/>
      <c r="V7" s="9" t="s">
        <v>69</v>
      </c>
      <c r="W7" s="9"/>
      <c r="X7" s="9"/>
      <c r="Y7" s="9"/>
      <c r="Z7" s="9"/>
      <c r="AA7" s="9"/>
      <c r="AB7" s="9"/>
      <c r="AC7" s="9"/>
      <c r="AD7" s="79" t="s">
        <v>78</v>
      </c>
      <c r="AE7" s="10" t="s">
        <v>21</v>
      </c>
      <c r="AF7" s="10" t="s">
        <v>22</v>
      </c>
      <c r="AG7" s="10" t="s">
        <v>23</v>
      </c>
      <c r="AH7" s="10" t="s">
        <v>24</v>
      </c>
      <c r="AI7" s="10" t="s">
        <v>25</v>
      </c>
      <c r="AJ7" s="10" t="s">
        <v>26</v>
      </c>
      <c r="AK7" s="10" t="s">
        <v>27</v>
      </c>
      <c r="AL7" s="10" t="s">
        <v>28</v>
      </c>
      <c r="AM7" s="10" t="s">
        <v>29</v>
      </c>
      <c r="AN7" s="10" t="s">
        <v>30</v>
      </c>
      <c r="AO7" s="10" t="s">
        <v>31</v>
      </c>
      <c r="AP7" s="10" t="s">
        <v>32</v>
      </c>
      <c r="AQ7" s="10" t="s">
        <v>33</v>
      </c>
      <c r="AR7" s="10" t="s">
        <v>34</v>
      </c>
      <c r="AS7" s="10" t="s">
        <v>35</v>
      </c>
      <c r="AT7" s="10" t="s">
        <v>36</v>
      </c>
      <c r="AU7" s="10" t="s">
        <v>37</v>
      </c>
      <c r="AV7" s="10" t="s">
        <v>38</v>
      </c>
      <c r="AW7" s="10" t="s">
        <v>39</v>
      </c>
      <c r="AX7" s="10" t="s">
        <v>40</v>
      </c>
      <c r="AY7" s="10" t="s">
        <v>41</v>
      </c>
      <c r="AZ7" s="10" t="s">
        <v>42</v>
      </c>
      <c r="BA7" s="10" t="s">
        <v>43</v>
      </c>
      <c r="BB7" s="10" t="s">
        <v>44</v>
      </c>
      <c r="BC7" s="10" t="s">
        <v>45</v>
      </c>
      <c r="BD7" s="10" t="s">
        <v>46</v>
      </c>
      <c r="BE7" s="10" t="s">
        <v>47</v>
      </c>
      <c r="BF7" s="10" t="s">
        <v>48</v>
      </c>
      <c r="BG7" s="10" t="s">
        <v>49</v>
      </c>
      <c r="BH7" s="10" t="s">
        <v>50</v>
      </c>
      <c r="BI7" s="10" t="s">
        <v>51</v>
      </c>
      <c r="BJ7" s="10" t="s">
        <v>52</v>
      </c>
      <c r="BK7" s="10" t="s">
        <v>53</v>
      </c>
      <c r="BL7" s="10" t="s">
        <v>54</v>
      </c>
      <c r="BM7" s="10" t="s">
        <v>55</v>
      </c>
      <c r="BN7" s="10" t="s">
        <v>56</v>
      </c>
      <c r="BO7" s="10" t="s">
        <v>57</v>
      </c>
      <c r="BP7" s="10" t="s">
        <v>58</v>
      </c>
      <c r="BQ7" s="10" t="s">
        <v>59</v>
      </c>
      <c r="BR7" s="10" t="s">
        <v>60</v>
      </c>
      <c r="BS7" s="10" t="s">
        <v>61</v>
      </c>
      <c r="BT7" s="10" t="s">
        <v>62</v>
      </c>
      <c r="BU7" s="10" t="s">
        <v>63</v>
      </c>
      <c r="BV7" s="10" t="s">
        <v>64</v>
      </c>
      <c r="BW7" s="10"/>
    </row>
    <row r="8" spans="1:75" ht="8.25" customHeight="1" x14ac:dyDescent="0.25">
      <c r="A8" s="79"/>
      <c r="B8" s="79"/>
      <c r="C8" s="79"/>
      <c r="D8" s="79"/>
      <c r="E8" s="6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 t="s">
        <v>14</v>
      </c>
      <c r="S8" s="7" t="s">
        <v>15</v>
      </c>
      <c r="T8" s="7" t="s">
        <v>16</v>
      </c>
      <c r="U8" s="7" t="s">
        <v>17</v>
      </c>
      <c r="V8" s="7" t="s">
        <v>66</v>
      </c>
      <c r="W8" s="7" t="s">
        <v>18</v>
      </c>
      <c r="X8" s="7" t="s">
        <v>67</v>
      </c>
      <c r="Y8" s="7" t="s">
        <v>68</v>
      </c>
      <c r="Z8" s="7" t="s">
        <v>71</v>
      </c>
      <c r="AA8" s="7" t="s">
        <v>72</v>
      </c>
      <c r="AB8" s="7" t="s">
        <v>19</v>
      </c>
      <c r="AC8" s="7" t="s">
        <v>20</v>
      </c>
      <c r="AD8" s="79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</row>
    <row r="9" spans="1:75" x14ac:dyDescent="0.25">
      <c r="A9" s="12"/>
      <c r="B9" s="71" t="s">
        <v>82</v>
      </c>
      <c r="C9" s="12"/>
      <c r="D9" s="13"/>
    </row>
    <row r="10" spans="1:75" s="15" customFormat="1" ht="31.5" x14ac:dyDescent="0.25">
      <c r="A10" s="12" t="str">
        <f>"11/4"</f>
        <v>11/4</v>
      </c>
      <c r="B10" s="72" t="s">
        <v>83</v>
      </c>
      <c r="C10" s="12" t="str">
        <f>"150"</f>
        <v>150</v>
      </c>
      <c r="D10" s="13">
        <v>141.32649749999999</v>
      </c>
      <c r="E10" s="67">
        <v>3.04</v>
      </c>
      <c r="F10" s="14">
        <v>0.08</v>
      </c>
      <c r="G10" s="14">
        <v>0</v>
      </c>
      <c r="H10" s="14">
        <v>0</v>
      </c>
      <c r="I10" s="14">
        <v>5.71</v>
      </c>
      <c r="J10" s="14">
        <v>14.11</v>
      </c>
      <c r="K10" s="14">
        <v>0.79</v>
      </c>
      <c r="L10" s="14">
        <v>0</v>
      </c>
      <c r="M10" s="14">
        <v>0</v>
      </c>
      <c r="N10" s="14">
        <v>0.06</v>
      </c>
      <c r="O10" s="14">
        <v>1.1100000000000001</v>
      </c>
      <c r="P10" s="14">
        <v>191.36</v>
      </c>
      <c r="Q10" s="14">
        <v>271.43</v>
      </c>
      <c r="R10" s="14">
        <v>92.64</v>
      </c>
      <c r="S10" s="14">
        <v>39.64</v>
      </c>
      <c r="T10" s="14">
        <v>114.08</v>
      </c>
      <c r="U10" s="14">
        <v>0.93</v>
      </c>
      <c r="V10" s="14">
        <v>16.2</v>
      </c>
      <c r="W10" s="14">
        <v>70.44</v>
      </c>
      <c r="X10" s="14">
        <v>42.02</v>
      </c>
      <c r="Y10" s="14">
        <v>0.31</v>
      </c>
      <c r="Z10" s="14">
        <v>0.1</v>
      </c>
      <c r="AA10" s="14">
        <v>0.1</v>
      </c>
      <c r="AB10" s="14">
        <v>0.56999999999999995</v>
      </c>
      <c r="AC10" s="14">
        <v>1.92</v>
      </c>
      <c r="AD10" s="14">
        <v>4.2699999999999996</v>
      </c>
      <c r="AE10" s="15">
        <v>0</v>
      </c>
      <c r="AF10" s="15">
        <v>93.41</v>
      </c>
      <c r="AG10" s="15">
        <v>92.25</v>
      </c>
      <c r="AH10" s="15">
        <v>511.86</v>
      </c>
      <c r="AI10" s="15">
        <v>199.83</v>
      </c>
      <c r="AJ10" s="15">
        <v>115.32</v>
      </c>
      <c r="AK10" s="15">
        <v>196.24</v>
      </c>
      <c r="AL10" s="15">
        <v>67.62</v>
      </c>
      <c r="AM10" s="15">
        <v>222.12</v>
      </c>
      <c r="AN10" s="15">
        <v>259.3</v>
      </c>
      <c r="AO10" s="15">
        <v>146.43</v>
      </c>
      <c r="AP10" s="15">
        <v>193.32</v>
      </c>
      <c r="AQ10" s="15">
        <v>66.09</v>
      </c>
      <c r="AR10" s="15">
        <v>71.63</v>
      </c>
      <c r="AS10" s="15">
        <v>561.66999999999996</v>
      </c>
      <c r="AT10" s="15">
        <v>0</v>
      </c>
      <c r="AU10" s="15">
        <v>246.47</v>
      </c>
      <c r="AV10" s="15">
        <v>203.25</v>
      </c>
      <c r="AW10" s="15">
        <v>203.96</v>
      </c>
      <c r="AX10" s="15">
        <v>64.930000000000007</v>
      </c>
      <c r="AY10" s="15">
        <v>0.11</v>
      </c>
      <c r="AZ10" s="15">
        <v>0.06</v>
      </c>
      <c r="BA10" s="15">
        <v>0.03</v>
      </c>
      <c r="BB10" s="15">
        <v>7.0000000000000007E-2</v>
      </c>
      <c r="BC10" s="15">
        <v>0.08</v>
      </c>
      <c r="BD10" s="15">
        <v>0.26</v>
      </c>
      <c r="BE10" s="15">
        <v>0.01</v>
      </c>
      <c r="BF10" s="15">
        <v>0.8</v>
      </c>
      <c r="BG10" s="15">
        <v>0</v>
      </c>
      <c r="BH10" s="15">
        <v>0.24</v>
      </c>
      <c r="BI10" s="15">
        <v>0</v>
      </c>
      <c r="BJ10" s="15">
        <v>0</v>
      </c>
      <c r="BK10" s="15">
        <v>0</v>
      </c>
      <c r="BL10" s="15">
        <v>0.05</v>
      </c>
      <c r="BM10" s="15">
        <v>0.08</v>
      </c>
      <c r="BN10" s="15">
        <v>0.72</v>
      </c>
      <c r="BO10" s="15">
        <v>0</v>
      </c>
      <c r="BP10" s="15">
        <v>0</v>
      </c>
      <c r="BQ10" s="15">
        <v>0.48</v>
      </c>
      <c r="BR10" s="15">
        <v>0.04</v>
      </c>
      <c r="BS10" s="15">
        <v>0.02</v>
      </c>
      <c r="BT10" s="15">
        <v>0</v>
      </c>
      <c r="BU10" s="15">
        <v>0</v>
      </c>
      <c r="BV10" s="15">
        <v>0</v>
      </c>
      <c r="BW10" s="15">
        <v>123.34</v>
      </c>
    </row>
    <row r="11" spans="1:75" s="15" customFormat="1" x14ac:dyDescent="0.25">
      <c r="A11" s="12" t="str">
        <f>"32/10"</f>
        <v>32/10</v>
      </c>
      <c r="B11" s="72" t="s">
        <v>84</v>
      </c>
      <c r="C11" s="12" t="str">
        <f>"180"</f>
        <v>180</v>
      </c>
      <c r="D11" s="13">
        <v>86.734224000000012</v>
      </c>
      <c r="E11" s="67">
        <v>1.8</v>
      </c>
      <c r="F11" s="14">
        <v>0</v>
      </c>
      <c r="G11" s="14">
        <v>0</v>
      </c>
      <c r="H11" s="14">
        <v>0</v>
      </c>
      <c r="I11" s="14">
        <v>12.95</v>
      </c>
      <c r="J11" s="14">
        <v>0</v>
      </c>
      <c r="K11" s="14">
        <v>0</v>
      </c>
      <c r="L11" s="14">
        <v>0</v>
      </c>
      <c r="M11" s="14">
        <v>0</v>
      </c>
      <c r="N11" s="14">
        <v>0.09</v>
      </c>
      <c r="O11" s="14">
        <v>0.64</v>
      </c>
      <c r="P11" s="14">
        <v>44.64</v>
      </c>
      <c r="Q11" s="14">
        <v>130.35</v>
      </c>
      <c r="R11" s="14">
        <v>105.02</v>
      </c>
      <c r="S11" s="14">
        <v>11.97</v>
      </c>
      <c r="T11" s="14">
        <v>75.33</v>
      </c>
      <c r="U11" s="14">
        <v>0.11</v>
      </c>
      <c r="V11" s="14">
        <v>18</v>
      </c>
      <c r="W11" s="14">
        <v>8.1</v>
      </c>
      <c r="X11" s="14">
        <v>19.8</v>
      </c>
      <c r="Y11" s="14">
        <v>0</v>
      </c>
      <c r="Z11" s="14">
        <v>0.03</v>
      </c>
      <c r="AA11" s="14">
        <v>0.12</v>
      </c>
      <c r="AB11" s="14">
        <v>0.08</v>
      </c>
      <c r="AC11" s="14">
        <v>0.72</v>
      </c>
      <c r="AD11" s="14">
        <v>0.47</v>
      </c>
      <c r="AE11" s="15">
        <v>0</v>
      </c>
      <c r="AF11" s="15">
        <v>143.77000000000001</v>
      </c>
      <c r="AG11" s="15">
        <v>142</v>
      </c>
      <c r="AH11" s="15">
        <v>243.43</v>
      </c>
      <c r="AI11" s="15">
        <v>195.8</v>
      </c>
      <c r="AJ11" s="15">
        <v>65.27</v>
      </c>
      <c r="AK11" s="15">
        <v>114.66</v>
      </c>
      <c r="AL11" s="15">
        <v>37.93</v>
      </c>
      <c r="AM11" s="15">
        <v>128.77000000000001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162.29</v>
      </c>
      <c r="AX11" s="15">
        <v>22.93</v>
      </c>
      <c r="AY11" s="15">
        <v>0</v>
      </c>
      <c r="AZ11" s="15">
        <v>0</v>
      </c>
      <c r="BA11" s="15">
        <v>0</v>
      </c>
      <c r="BB11" s="15">
        <v>0</v>
      </c>
      <c r="BC11" s="15">
        <v>0</v>
      </c>
      <c r="BD11" s="15">
        <v>0</v>
      </c>
      <c r="BE11" s="15">
        <v>0</v>
      </c>
      <c r="BF11" s="15">
        <v>0</v>
      </c>
      <c r="BG11" s="15">
        <v>0</v>
      </c>
      <c r="BH11" s="15">
        <v>0</v>
      </c>
      <c r="BI11" s="15">
        <v>0</v>
      </c>
      <c r="BJ11" s="15">
        <v>0</v>
      </c>
      <c r="BK11" s="15">
        <v>0</v>
      </c>
      <c r="BL11" s="15">
        <v>0</v>
      </c>
      <c r="BM11" s="15">
        <v>0</v>
      </c>
      <c r="BN11" s="15">
        <v>0</v>
      </c>
      <c r="BO11" s="15">
        <v>0</v>
      </c>
      <c r="BP11" s="15">
        <v>0</v>
      </c>
      <c r="BQ11" s="15">
        <v>0</v>
      </c>
      <c r="BR11" s="15">
        <v>0</v>
      </c>
      <c r="BS11" s="15">
        <v>0</v>
      </c>
      <c r="BT11" s="15">
        <v>0</v>
      </c>
      <c r="BU11" s="15">
        <v>0</v>
      </c>
      <c r="BV11" s="15">
        <v>0</v>
      </c>
      <c r="BW11" s="15">
        <v>178.7</v>
      </c>
    </row>
    <row r="12" spans="1:75" s="15" customFormat="1" x14ac:dyDescent="0.25">
      <c r="A12" s="12" t="str">
        <f>"-"</f>
        <v>-</v>
      </c>
      <c r="B12" s="72" t="s">
        <v>85</v>
      </c>
      <c r="C12" s="12" t="str">
        <f>"5"</f>
        <v>5</v>
      </c>
      <c r="D12" s="13">
        <v>33.031381744611686</v>
      </c>
      <c r="E12" s="67">
        <v>2.35</v>
      </c>
      <c r="F12" s="14">
        <v>0.11</v>
      </c>
      <c r="G12" s="14">
        <v>0</v>
      </c>
      <c r="H12" s="14">
        <v>0</v>
      </c>
      <c r="I12" s="14">
        <v>0.06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7.0000000000000007E-2</v>
      </c>
      <c r="P12" s="14">
        <v>0.75</v>
      </c>
      <c r="Q12" s="14">
        <v>1.5</v>
      </c>
      <c r="R12" s="14">
        <v>1.2</v>
      </c>
      <c r="S12" s="14">
        <v>0</v>
      </c>
      <c r="T12" s="14">
        <v>1.5</v>
      </c>
      <c r="U12" s="14">
        <v>0.01</v>
      </c>
      <c r="V12" s="14">
        <v>20</v>
      </c>
      <c r="W12" s="14">
        <v>15</v>
      </c>
      <c r="X12" s="14">
        <v>22.5</v>
      </c>
      <c r="Y12" s="14">
        <v>0.05</v>
      </c>
      <c r="Z12" s="14">
        <v>0</v>
      </c>
      <c r="AA12" s="14">
        <v>0.01</v>
      </c>
      <c r="AB12" s="14">
        <v>0</v>
      </c>
      <c r="AC12" s="14">
        <v>0.01</v>
      </c>
      <c r="AD12" s="14">
        <v>0</v>
      </c>
      <c r="AE12" s="15">
        <v>0</v>
      </c>
      <c r="AF12" s="15">
        <v>2.1</v>
      </c>
      <c r="AG12" s="15">
        <v>2.0499999999999998</v>
      </c>
      <c r="AH12" s="15">
        <v>3.8</v>
      </c>
      <c r="AI12" s="15">
        <v>2.25</v>
      </c>
      <c r="AJ12" s="15">
        <v>0.85</v>
      </c>
      <c r="AK12" s="15">
        <v>2.35</v>
      </c>
      <c r="AL12" s="15">
        <v>2.15</v>
      </c>
      <c r="AM12" s="15">
        <v>2.1</v>
      </c>
      <c r="AN12" s="15">
        <v>1.8</v>
      </c>
      <c r="AO12" s="15">
        <v>1.3</v>
      </c>
      <c r="AP12" s="15">
        <v>2.85</v>
      </c>
      <c r="AQ12" s="15">
        <v>1.75</v>
      </c>
      <c r="AR12" s="15">
        <v>1.2</v>
      </c>
      <c r="AS12" s="15">
        <v>7.1</v>
      </c>
      <c r="AT12" s="15">
        <v>0</v>
      </c>
      <c r="AU12" s="15">
        <v>2.4</v>
      </c>
      <c r="AV12" s="15">
        <v>2.7</v>
      </c>
      <c r="AW12" s="15">
        <v>2.1</v>
      </c>
      <c r="AX12" s="15">
        <v>0.5</v>
      </c>
      <c r="AY12" s="15">
        <v>0.13</v>
      </c>
      <c r="AZ12" s="15">
        <v>0.06</v>
      </c>
      <c r="BA12" s="15">
        <v>0.03</v>
      </c>
      <c r="BB12" s="15">
        <v>0.08</v>
      </c>
      <c r="BC12" s="15">
        <v>0.09</v>
      </c>
      <c r="BD12" s="15">
        <v>0.4</v>
      </c>
      <c r="BE12" s="15">
        <v>0</v>
      </c>
      <c r="BF12" s="15">
        <v>1.1000000000000001</v>
      </c>
      <c r="BG12" s="15">
        <v>0</v>
      </c>
      <c r="BH12" s="15">
        <v>0.34</v>
      </c>
      <c r="BI12" s="15">
        <v>0</v>
      </c>
      <c r="BJ12" s="15">
        <v>0</v>
      </c>
      <c r="BK12" s="15">
        <v>0</v>
      </c>
      <c r="BL12" s="15">
        <v>0.08</v>
      </c>
      <c r="BM12" s="15">
        <v>0.12</v>
      </c>
      <c r="BN12" s="15">
        <v>0.9</v>
      </c>
      <c r="BO12" s="15">
        <v>0</v>
      </c>
      <c r="BP12" s="15">
        <v>0</v>
      </c>
      <c r="BQ12" s="15">
        <v>0.05</v>
      </c>
      <c r="BR12" s="15">
        <v>0</v>
      </c>
      <c r="BS12" s="15">
        <v>0</v>
      </c>
      <c r="BT12" s="15">
        <v>0</v>
      </c>
      <c r="BU12" s="15">
        <v>0</v>
      </c>
      <c r="BV12" s="15">
        <v>0</v>
      </c>
      <c r="BW12" s="15">
        <v>1.25</v>
      </c>
    </row>
    <row r="13" spans="1:75" s="10" customFormat="1" x14ac:dyDescent="0.25">
      <c r="A13" s="12" t="str">
        <f>"-"</f>
        <v>-</v>
      </c>
      <c r="B13" s="72" t="s">
        <v>86</v>
      </c>
      <c r="C13" s="12" t="str">
        <f>"25"</f>
        <v>25</v>
      </c>
      <c r="D13" s="13">
        <v>89.252497321778492</v>
      </c>
      <c r="E13" s="68">
        <v>0.17</v>
      </c>
      <c r="F13" s="13">
        <v>0</v>
      </c>
      <c r="G13" s="13">
        <v>0</v>
      </c>
      <c r="H13" s="13">
        <v>0</v>
      </c>
      <c r="I13" s="13">
        <v>1.0900000000000001</v>
      </c>
      <c r="J13" s="13">
        <v>15.5</v>
      </c>
      <c r="K13" s="13">
        <v>1.06</v>
      </c>
      <c r="L13" s="13">
        <v>0</v>
      </c>
      <c r="M13" s="13">
        <v>0</v>
      </c>
      <c r="N13" s="13">
        <v>0.1</v>
      </c>
      <c r="O13" s="13">
        <v>0.53</v>
      </c>
      <c r="P13" s="13">
        <v>142.06</v>
      </c>
      <c r="Q13" s="13">
        <v>43.38</v>
      </c>
      <c r="R13" s="13">
        <v>7.29</v>
      </c>
      <c r="S13" s="13">
        <v>10.93</v>
      </c>
      <c r="T13" s="13">
        <v>28.15</v>
      </c>
      <c r="U13" s="13">
        <v>0.66</v>
      </c>
      <c r="V13" s="13">
        <v>0</v>
      </c>
      <c r="W13" s="13">
        <v>0</v>
      </c>
      <c r="X13" s="13">
        <v>0</v>
      </c>
      <c r="Y13" s="13">
        <v>0.56000000000000005</v>
      </c>
      <c r="Z13" s="13">
        <v>0.05</v>
      </c>
      <c r="AA13" s="13">
        <v>0.02</v>
      </c>
      <c r="AB13" s="13">
        <v>0.53</v>
      </c>
      <c r="AC13" s="13">
        <v>0.99</v>
      </c>
      <c r="AD13" s="13">
        <v>0</v>
      </c>
      <c r="AE13" s="10">
        <v>0</v>
      </c>
      <c r="AF13" s="10">
        <v>0</v>
      </c>
      <c r="AG13" s="10">
        <v>0</v>
      </c>
      <c r="AH13" s="10">
        <v>195.71</v>
      </c>
      <c r="AI13" s="10">
        <v>65.900000000000006</v>
      </c>
      <c r="AJ13" s="10">
        <v>38.74</v>
      </c>
      <c r="AK13" s="10">
        <v>77.489999999999995</v>
      </c>
      <c r="AL13" s="10">
        <v>29.14</v>
      </c>
      <c r="AM13" s="10">
        <v>139.08000000000001</v>
      </c>
      <c r="AN13" s="10">
        <v>86.43</v>
      </c>
      <c r="AO13" s="10">
        <v>120.21</v>
      </c>
      <c r="AP13" s="10">
        <v>99.68</v>
      </c>
      <c r="AQ13" s="10">
        <v>53.32</v>
      </c>
      <c r="AR13" s="10">
        <v>92.72</v>
      </c>
      <c r="AS13" s="10">
        <v>769.93</v>
      </c>
      <c r="AT13" s="10">
        <v>0</v>
      </c>
      <c r="AU13" s="10">
        <v>250.68</v>
      </c>
      <c r="AV13" s="10">
        <v>109.61</v>
      </c>
      <c r="AW13" s="10">
        <v>73.52</v>
      </c>
      <c r="AX13" s="10">
        <v>57.29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0.01</v>
      </c>
      <c r="BE13" s="10">
        <v>0</v>
      </c>
      <c r="BF13" s="10">
        <v>0.11</v>
      </c>
      <c r="BG13" s="10">
        <v>0</v>
      </c>
      <c r="BH13" s="10">
        <v>0.05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0.39</v>
      </c>
      <c r="BO13" s="10">
        <v>0</v>
      </c>
      <c r="BP13" s="10">
        <v>0</v>
      </c>
      <c r="BQ13" s="10">
        <v>0.28999999999999998</v>
      </c>
      <c r="BR13" s="10">
        <v>0.01</v>
      </c>
      <c r="BS13" s="10">
        <v>0</v>
      </c>
      <c r="BT13" s="10">
        <v>0</v>
      </c>
      <c r="BU13" s="10">
        <v>0</v>
      </c>
      <c r="BV13" s="10">
        <v>0</v>
      </c>
      <c r="BW13" s="10">
        <v>11.29</v>
      </c>
    </row>
    <row r="14" spans="1:75" s="17" customFormat="1" x14ac:dyDescent="0.25">
      <c r="A14" s="69"/>
      <c r="B14" s="73" t="s">
        <v>87</v>
      </c>
      <c r="C14" s="69"/>
      <c r="D14" s="70">
        <v>350.34</v>
      </c>
      <c r="E14" s="16">
        <v>7.36</v>
      </c>
      <c r="F14" s="16">
        <v>0.19</v>
      </c>
      <c r="G14" s="16">
        <v>0</v>
      </c>
      <c r="H14" s="16">
        <v>0</v>
      </c>
      <c r="I14" s="16">
        <v>19.809999999999999</v>
      </c>
      <c r="J14" s="16">
        <v>29.61</v>
      </c>
      <c r="K14" s="16">
        <v>1.85</v>
      </c>
      <c r="L14" s="16">
        <v>0</v>
      </c>
      <c r="M14" s="16">
        <v>0</v>
      </c>
      <c r="N14" s="16">
        <v>0.25</v>
      </c>
      <c r="O14" s="16">
        <v>2.35</v>
      </c>
      <c r="P14" s="16">
        <v>378.81</v>
      </c>
      <c r="Q14" s="16">
        <v>446.67</v>
      </c>
      <c r="R14" s="16">
        <v>206.14</v>
      </c>
      <c r="S14" s="16">
        <v>62.54</v>
      </c>
      <c r="T14" s="16">
        <v>219.06</v>
      </c>
      <c r="U14" s="16">
        <v>1.71</v>
      </c>
      <c r="V14" s="16">
        <v>54.2</v>
      </c>
      <c r="W14" s="16">
        <v>93.54</v>
      </c>
      <c r="X14" s="16">
        <v>84.31</v>
      </c>
      <c r="Y14" s="16">
        <v>0.92</v>
      </c>
      <c r="Z14" s="16">
        <v>0.19</v>
      </c>
      <c r="AA14" s="16">
        <v>0.24</v>
      </c>
      <c r="AB14" s="16">
        <v>1.18</v>
      </c>
      <c r="AC14" s="16">
        <v>3.64</v>
      </c>
      <c r="AD14" s="16">
        <v>4.74</v>
      </c>
      <c r="AE14" s="17">
        <v>0</v>
      </c>
      <c r="AF14" s="17">
        <v>239.28</v>
      </c>
      <c r="AG14" s="17">
        <v>236.3</v>
      </c>
      <c r="AH14" s="17">
        <v>954.8</v>
      </c>
      <c r="AI14" s="17">
        <v>463.79</v>
      </c>
      <c r="AJ14" s="17">
        <v>220.18</v>
      </c>
      <c r="AK14" s="17">
        <v>390.74</v>
      </c>
      <c r="AL14" s="17">
        <v>136.83000000000001</v>
      </c>
      <c r="AM14" s="17">
        <v>492.07</v>
      </c>
      <c r="AN14" s="17">
        <v>347.53</v>
      </c>
      <c r="AO14" s="17">
        <v>267.94</v>
      </c>
      <c r="AP14" s="17">
        <v>295.85000000000002</v>
      </c>
      <c r="AQ14" s="17">
        <v>121.16</v>
      </c>
      <c r="AR14" s="17">
        <v>165.55</v>
      </c>
      <c r="AS14" s="17">
        <v>1338.71</v>
      </c>
      <c r="AT14" s="17">
        <v>0</v>
      </c>
      <c r="AU14" s="17">
        <v>499.55</v>
      </c>
      <c r="AV14" s="17">
        <v>315.56</v>
      </c>
      <c r="AW14" s="17">
        <v>441.86</v>
      </c>
      <c r="AX14" s="17">
        <v>145.65</v>
      </c>
      <c r="AY14" s="17">
        <v>0.24</v>
      </c>
      <c r="AZ14" s="17">
        <v>0.12</v>
      </c>
      <c r="BA14" s="17">
        <v>0.06</v>
      </c>
      <c r="BB14" s="17">
        <v>0.14000000000000001</v>
      </c>
      <c r="BC14" s="17">
        <v>0.17</v>
      </c>
      <c r="BD14" s="17">
        <v>0.67</v>
      </c>
      <c r="BE14" s="17">
        <v>0.01</v>
      </c>
      <c r="BF14" s="17">
        <v>2.0099999999999998</v>
      </c>
      <c r="BG14" s="17">
        <v>0</v>
      </c>
      <c r="BH14" s="17">
        <v>0.63</v>
      </c>
      <c r="BI14" s="17">
        <v>0.01</v>
      </c>
      <c r="BJ14" s="17">
        <v>0</v>
      </c>
      <c r="BK14" s="17">
        <v>0</v>
      </c>
      <c r="BL14" s="17">
        <v>0.13</v>
      </c>
      <c r="BM14" s="17">
        <v>0.2</v>
      </c>
      <c r="BN14" s="17">
        <v>2</v>
      </c>
      <c r="BO14" s="17">
        <v>0</v>
      </c>
      <c r="BP14" s="17">
        <v>0</v>
      </c>
      <c r="BQ14" s="17">
        <v>0.82</v>
      </c>
      <c r="BR14" s="17">
        <v>0.05</v>
      </c>
      <c r="BS14" s="17">
        <v>0.02</v>
      </c>
      <c r="BT14" s="17">
        <v>0</v>
      </c>
      <c r="BU14" s="17">
        <v>0</v>
      </c>
      <c r="BV14" s="17">
        <v>0</v>
      </c>
      <c r="BW14" s="17">
        <v>314.58</v>
      </c>
    </row>
    <row r="15" spans="1:75" x14ac:dyDescent="0.25">
      <c r="A15" s="12"/>
      <c r="B15" s="71" t="s">
        <v>88</v>
      </c>
      <c r="C15" s="12"/>
      <c r="D15" s="13"/>
    </row>
    <row r="16" spans="1:75" s="10" customFormat="1" x14ac:dyDescent="0.25">
      <c r="A16" s="12" t="str">
        <f>"-"</f>
        <v>-</v>
      </c>
      <c r="B16" s="72" t="s">
        <v>144</v>
      </c>
      <c r="C16" s="12">
        <v>180</v>
      </c>
      <c r="D16" s="13">
        <v>77.83</v>
      </c>
      <c r="E16" s="68">
        <v>0.06</v>
      </c>
      <c r="F16" s="13">
        <v>0</v>
      </c>
      <c r="G16" s="13">
        <v>0</v>
      </c>
      <c r="H16" s="13">
        <v>0</v>
      </c>
      <c r="I16" s="13">
        <v>5.25</v>
      </c>
      <c r="J16" s="13">
        <v>0.47</v>
      </c>
      <c r="K16" s="13">
        <v>1.05</v>
      </c>
      <c r="L16" s="13">
        <v>0</v>
      </c>
      <c r="M16" s="13">
        <v>0</v>
      </c>
      <c r="N16" s="13">
        <v>0.47</v>
      </c>
      <c r="O16" s="13">
        <v>0.28999999999999998</v>
      </c>
      <c r="P16" s="13">
        <v>15.17</v>
      </c>
      <c r="Q16" s="13">
        <v>162.15</v>
      </c>
      <c r="R16" s="13">
        <v>9.33</v>
      </c>
      <c r="S16" s="13">
        <v>5.25</v>
      </c>
      <c r="T16" s="13">
        <v>6.42</v>
      </c>
      <c r="U16" s="13">
        <v>1.28</v>
      </c>
      <c r="V16" s="13">
        <v>0</v>
      </c>
      <c r="W16" s="13">
        <v>17.5</v>
      </c>
      <c r="X16" s="13">
        <v>2.92</v>
      </c>
      <c r="Y16" s="13">
        <v>0.12</v>
      </c>
      <c r="Z16" s="13">
        <v>0.02</v>
      </c>
      <c r="AA16" s="13">
        <v>0.01</v>
      </c>
      <c r="AB16" s="13">
        <v>0.17</v>
      </c>
      <c r="AC16" s="13">
        <v>0.23</v>
      </c>
      <c r="AD16" s="13">
        <v>5.83</v>
      </c>
      <c r="AE16" s="10">
        <v>0</v>
      </c>
      <c r="AF16" s="10">
        <v>0</v>
      </c>
      <c r="AG16" s="10">
        <v>0</v>
      </c>
      <c r="AH16" s="10">
        <v>11.08</v>
      </c>
      <c r="AI16" s="10">
        <v>10.5</v>
      </c>
      <c r="AJ16" s="10">
        <v>1.75</v>
      </c>
      <c r="AK16" s="10">
        <v>6.42</v>
      </c>
      <c r="AL16" s="10">
        <v>1.75</v>
      </c>
      <c r="AM16" s="10">
        <v>5.25</v>
      </c>
      <c r="AN16" s="10">
        <v>9.92</v>
      </c>
      <c r="AO16" s="10">
        <v>5.83</v>
      </c>
      <c r="AP16" s="10">
        <v>45.5</v>
      </c>
      <c r="AQ16" s="10">
        <v>4.08</v>
      </c>
      <c r="AR16" s="10">
        <v>8.17</v>
      </c>
      <c r="AS16" s="10">
        <v>24.5</v>
      </c>
      <c r="AT16" s="10">
        <v>0</v>
      </c>
      <c r="AU16" s="10">
        <v>7.58</v>
      </c>
      <c r="AV16" s="10">
        <v>9.33</v>
      </c>
      <c r="AW16" s="10">
        <v>3.5</v>
      </c>
      <c r="AX16" s="10">
        <v>2.92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0</v>
      </c>
      <c r="BW16" s="10">
        <v>50.34</v>
      </c>
    </row>
    <row r="17" spans="1:75" s="17" customFormat="1" x14ac:dyDescent="0.25">
      <c r="A17" s="69"/>
      <c r="B17" s="73" t="s">
        <v>89</v>
      </c>
      <c r="C17" s="69"/>
      <c r="D17" s="70">
        <v>77.83</v>
      </c>
      <c r="E17" s="16">
        <v>0.06</v>
      </c>
      <c r="F17" s="16">
        <v>0</v>
      </c>
      <c r="G17" s="16">
        <v>0</v>
      </c>
      <c r="H17" s="16">
        <v>0</v>
      </c>
      <c r="I17" s="16">
        <v>5.25</v>
      </c>
      <c r="J17" s="16">
        <v>0.47</v>
      </c>
      <c r="K17" s="16">
        <v>1.05</v>
      </c>
      <c r="L17" s="16">
        <v>0</v>
      </c>
      <c r="M17" s="16">
        <v>0</v>
      </c>
      <c r="N17" s="16">
        <v>0.47</v>
      </c>
      <c r="O17" s="16">
        <v>0.28999999999999998</v>
      </c>
      <c r="P17" s="16">
        <v>15.17</v>
      </c>
      <c r="Q17" s="16">
        <v>162.15</v>
      </c>
      <c r="R17" s="16">
        <v>9.33</v>
      </c>
      <c r="S17" s="16">
        <v>5.25</v>
      </c>
      <c r="T17" s="16">
        <v>6.42</v>
      </c>
      <c r="U17" s="16">
        <v>1.28</v>
      </c>
      <c r="V17" s="16">
        <v>0</v>
      </c>
      <c r="W17" s="16">
        <v>17.5</v>
      </c>
      <c r="X17" s="16">
        <v>2.92</v>
      </c>
      <c r="Y17" s="16">
        <v>0.12</v>
      </c>
      <c r="Z17" s="16">
        <v>0.02</v>
      </c>
      <c r="AA17" s="16">
        <v>0.01</v>
      </c>
      <c r="AB17" s="16">
        <v>0.17</v>
      </c>
      <c r="AC17" s="16">
        <v>0.23</v>
      </c>
      <c r="AD17" s="16">
        <v>5.83</v>
      </c>
      <c r="AE17" s="17">
        <v>0</v>
      </c>
      <c r="AF17" s="17">
        <v>0</v>
      </c>
      <c r="AG17" s="17">
        <v>0</v>
      </c>
      <c r="AH17" s="17">
        <v>11.08</v>
      </c>
      <c r="AI17" s="17">
        <v>10.5</v>
      </c>
      <c r="AJ17" s="17">
        <v>1.75</v>
      </c>
      <c r="AK17" s="17">
        <v>6.42</v>
      </c>
      <c r="AL17" s="17">
        <v>1.75</v>
      </c>
      <c r="AM17" s="17">
        <v>5.25</v>
      </c>
      <c r="AN17" s="17">
        <v>9.92</v>
      </c>
      <c r="AO17" s="17">
        <v>5.83</v>
      </c>
      <c r="AP17" s="17">
        <v>45.5</v>
      </c>
      <c r="AQ17" s="17">
        <v>4.08</v>
      </c>
      <c r="AR17" s="17">
        <v>8.17</v>
      </c>
      <c r="AS17" s="17">
        <v>24.5</v>
      </c>
      <c r="AT17" s="17">
        <v>0</v>
      </c>
      <c r="AU17" s="17">
        <v>7.58</v>
      </c>
      <c r="AV17" s="17">
        <v>9.33</v>
      </c>
      <c r="AW17" s="17">
        <v>3.5</v>
      </c>
      <c r="AX17" s="17">
        <v>2.92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0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50.34</v>
      </c>
    </row>
    <row r="18" spans="1:75" x14ac:dyDescent="0.25">
      <c r="A18" s="12"/>
      <c r="B18" s="71" t="s">
        <v>90</v>
      </c>
      <c r="C18" s="12"/>
      <c r="D18" s="13"/>
    </row>
    <row r="19" spans="1:75" s="15" customFormat="1" x14ac:dyDescent="0.25">
      <c r="A19" s="12" t="str">
        <f>"-"</f>
        <v>-</v>
      </c>
      <c r="B19" s="72" t="s">
        <v>91</v>
      </c>
      <c r="C19" s="12" t="str">
        <f>"20"</f>
        <v>20</v>
      </c>
      <c r="D19" s="13">
        <v>1.5421565375999993</v>
      </c>
      <c r="E19" s="67">
        <v>0</v>
      </c>
      <c r="F19" s="14">
        <v>0</v>
      </c>
      <c r="G19" s="14">
        <v>0</v>
      </c>
      <c r="H19" s="14">
        <v>0</v>
      </c>
      <c r="I19" s="14">
        <v>0.23</v>
      </c>
      <c r="J19" s="14">
        <v>0.01</v>
      </c>
      <c r="K19" s="14">
        <v>0.1</v>
      </c>
      <c r="L19" s="14">
        <v>0</v>
      </c>
      <c r="M19" s="14">
        <v>0</v>
      </c>
      <c r="N19" s="14">
        <v>0.01</v>
      </c>
      <c r="O19" s="14">
        <v>0.05</v>
      </c>
      <c r="P19" s="14">
        <v>0.77</v>
      </c>
      <c r="Q19" s="14">
        <v>13.65</v>
      </c>
      <c r="R19" s="14">
        <v>2.23</v>
      </c>
      <c r="S19" s="14">
        <v>1.36</v>
      </c>
      <c r="T19" s="14">
        <v>4.07</v>
      </c>
      <c r="U19" s="14">
        <v>0.06</v>
      </c>
      <c r="V19" s="14">
        <v>0</v>
      </c>
      <c r="W19" s="14">
        <v>5.81</v>
      </c>
      <c r="X19" s="14">
        <v>1.01</v>
      </c>
      <c r="Y19" s="14">
        <v>0.01</v>
      </c>
      <c r="Z19" s="14">
        <v>0</v>
      </c>
      <c r="AA19" s="14">
        <v>0</v>
      </c>
      <c r="AB19" s="14">
        <v>0.02</v>
      </c>
      <c r="AC19" s="14">
        <v>0.03</v>
      </c>
      <c r="AD19" s="14">
        <v>0.97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15">
        <v>0</v>
      </c>
      <c r="AZ19" s="15">
        <v>0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5">
        <v>0</v>
      </c>
      <c r="BH19" s="15">
        <v>0</v>
      </c>
      <c r="BI19" s="15">
        <v>0</v>
      </c>
      <c r="BJ19" s="15">
        <v>0</v>
      </c>
      <c r="BK19" s="15">
        <v>0</v>
      </c>
      <c r="BL19" s="15">
        <v>0</v>
      </c>
      <c r="BM19" s="15">
        <v>0</v>
      </c>
      <c r="BN19" s="15">
        <v>0</v>
      </c>
      <c r="BO19" s="15">
        <v>0</v>
      </c>
      <c r="BP19" s="15">
        <v>0</v>
      </c>
      <c r="BQ19" s="15">
        <v>0</v>
      </c>
      <c r="BR19" s="15">
        <v>0</v>
      </c>
      <c r="BS19" s="15">
        <v>0</v>
      </c>
      <c r="BT19" s="15">
        <v>0</v>
      </c>
      <c r="BU19" s="15">
        <v>0</v>
      </c>
      <c r="BV19" s="15">
        <v>0</v>
      </c>
      <c r="BW19" s="15">
        <v>9.59</v>
      </c>
    </row>
    <row r="20" spans="1:75" s="15" customFormat="1" x14ac:dyDescent="0.25">
      <c r="A20" s="12" t="str">
        <f>"2/2"</f>
        <v>2/2</v>
      </c>
      <c r="B20" s="72" t="s">
        <v>92</v>
      </c>
      <c r="C20" s="12" t="str">
        <f>"180"</f>
        <v>180</v>
      </c>
      <c r="D20" s="13">
        <v>96.010497509172282</v>
      </c>
      <c r="E20" s="67">
        <v>0.87</v>
      </c>
      <c r="F20" s="14">
        <v>2.02</v>
      </c>
      <c r="G20" s="14">
        <v>0</v>
      </c>
      <c r="H20" s="14">
        <v>0</v>
      </c>
      <c r="I20" s="14">
        <v>5.27</v>
      </c>
      <c r="J20" s="14">
        <v>6.85</v>
      </c>
      <c r="K20" s="14">
        <v>2.11</v>
      </c>
      <c r="L20" s="14">
        <v>0</v>
      </c>
      <c r="M20" s="14">
        <v>0</v>
      </c>
      <c r="N20" s="14">
        <v>0.52</v>
      </c>
      <c r="O20" s="14">
        <v>3.49</v>
      </c>
      <c r="P20" s="14">
        <v>882.09</v>
      </c>
      <c r="Q20" s="14">
        <v>327.51</v>
      </c>
      <c r="R20" s="14">
        <v>90.31</v>
      </c>
      <c r="S20" s="14">
        <v>29.77</v>
      </c>
      <c r="T20" s="14">
        <v>61.17</v>
      </c>
      <c r="U20" s="14">
        <v>1.1299999999999999</v>
      </c>
      <c r="V20" s="14">
        <v>3.23</v>
      </c>
      <c r="W20" s="14">
        <v>1328.25</v>
      </c>
      <c r="X20" s="14">
        <v>282.02999999999997</v>
      </c>
      <c r="Y20" s="14">
        <v>1.85</v>
      </c>
      <c r="Z20" s="14">
        <v>0.04</v>
      </c>
      <c r="AA20" s="14">
        <v>0.06</v>
      </c>
      <c r="AB20" s="14">
        <v>0.68</v>
      </c>
      <c r="AC20" s="14">
        <v>1.47</v>
      </c>
      <c r="AD20" s="14">
        <v>15.3</v>
      </c>
      <c r="AE20" s="15">
        <v>0</v>
      </c>
      <c r="AF20" s="15">
        <v>0</v>
      </c>
      <c r="AG20" s="15">
        <v>0</v>
      </c>
      <c r="AH20" s="15">
        <v>60.64</v>
      </c>
      <c r="AI20" s="15">
        <v>56.52</v>
      </c>
      <c r="AJ20" s="15">
        <v>15.39</v>
      </c>
      <c r="AK20" s="15">
        <v>40.049999999999997</v>
      </c>
      <c r="AL20" s="15">
        <v>13.01</v>
      </c>
      <c r="AM20" s="15">
        <v>44.19</v>
      </c>
      <c r="AN20" s="15">
        <v>46.5</v>
      </c>
      <c r="AO20" s="15">
        <v>79.180000000000007</v>
      </c>
      <c r="AP20" s="15">
        <v>141.78</v>
      </c>
      <c r="AQ20" s="15">
        <v>19.39</v>
      </c>
      <c r="AR20" s="15">
        <v>35.49</v>
      </c>
      <c r="AS20" s="15">
        <v>234.28</v>
      </c>
      <c r="AT20" s="15">
        <v>80.239999999999995</v>
      </c>
      <c r="AU20" s="15">
        <v>48.79</v>
      </c>
      <c r="AV20" s="15">
        <v>44.89</v>
      </c>
      <c r="AW20" s="15">
        <v>37.130000000000003</v>
      </c>
      <c r="AX20" s="15">
        <v>15.83</v>
      </c>
      <c r="AY20" s="15">
        <v>7.0000000000000007E-2</v>
      </c>
      <c r="AZ20" s="15">
        <v>0.03</v>
      </c>
      <c r="BA20" s="15">
        <v>0.02</v>
      </c>
      <c r="BB20" s="15">
        <v>0.04</v>
      </c>
      <c r="BC20" s="15">
        <v>0.05</v>
      </c>
      <c r="BD20" s="15">
        <v>0.22</v>
      </c>
      <c r="BE20" s="15">
        <v>0.05</v>
      </c>
      <c r="BF20" s="15">
        <v>0.27</v>
      </c>
      <c r="BG20" s="15">
        <v>0.03</v>
      </c>
      <c r="BH20" s="15">
        <v>0.12</v>
      </c>
      <c r="BI20" s="15">
        <v>0.01</v>
      </c>
      <c r="BJ20" s="15">
        <v>0.02</v>
      </c>
      <c r="BK20" s="15">
        <v>0</v>
      </c>
      <c r="BL20" s="15">
        <v>0.04</v>
      </c>
      <c r="BM20" s="15">
        <v>0.04</v>
      </c>
      <c r="BN20" s="15">
        <v>2.2000000000000002</v>
      </c>
      <c r="BO20" s="15">
        <v>0.01</v>
      </c>
      <c r="BP20" s="15">
        <v>0</v>
      </c>
      <c r="BQ20" s="15">
        <v>2.2000000000000002</v>
      </c>
      <c r="BR20" s="15">
        <v>0</v>
      </c>
      <c r="BS20" s="15">
        <v>0</v>
      </c>
      <c r="BT20" s="15">
        <v>0</v>
      </c>
      <c r="BU20" s="15">
        <v>0</v>
      </c>
      <c r="BV20" s="15">
        <v>0</v>
      </c>
      <c r="BW20" s="15">
        <v>238.61</v>
      </c>
    </row>
    <row r="21" spans="1:75" s="15" customFormat="1" x14ac:dyDescent="0.25">
      <c r="A21" s="12" t="str">
        <f>"4/9"</f>
        <v>4/9</v>
      </c>
      <c r="B21" s="72" t="s">
        <v>93</v>
      </c>
      <c r="C21" s="12" t="str">
        <f>"180"</f>
        <v>180</v>
      </c>
      <c r="D21" s="13">
        <v>292.93169520649803</v>
      </c>
      <c r="E21" s="67">
        <v>2.2799999999999998</v>
      </c>
      <c r="F21" s="14">
        <v>1.4</v>
      </c>
      <c r="G21" s="14">
        <v>0</v>
      </c>
      <c r="H21" s="14">
        <v>0</v>
      </c>
      <c r="I21" s="14">
        <v>3.15</v>
      </c>
      <c r="J21" s="14">
        <v>39.43</v>
      </c>
      <c r="K21" s="14">
        <v>2.63</v>
      </c>
      <c r="L21" s="14">
        <v>0</v>
      </c>
      <c r="M21" s="14">
        <v>0</v>
      </c>
      <c r="N21" s="14">
        <v>0.1</v>
      </c>
      <c r="O21" s="14">
        <v>1.46</v>
      </c>
      <c r="P21" s="14">
        <v>108.79</v>
      </c>
      <c r="Q21" s="14">
        <v>115.62</v>
      </c>
      <c r="R21" s="14">
        <v>18.68</v>
      </c>
      <c r="S21" s="14">
        <v>34.86</v>
      </c>
      <c r="T21" s="14">
        <v>120.66</v>
      </c>
      <c r="U21" s="14">
        <v>1.21</v>
      </c>
      <c r="V21" s="14">
        <v>14.7</v>
      </c>
      <c r="W21" s="14">
        <v>3201</v>
      </c>
      <c r="X21" s="14">
        <v>563.04</v>
      </c>
      <c r="Y21" s="14">
        <v>1.51</v>
      </c>
      <c r="Z21" s="14">
        <v>0.05</v>
      </c>
      <c r="AA21" s="14">
        <v>0.06</v>
      </c>
      <c r="AB21" s="14">
        <v>3.51</v>
      </c>
      <c r="AC21" s="14">
        <v>7.39</v>
      </c>
      <c r="AD21" s="14">
        <v>0.99</v>
      </c>
      <c r="AE21" s="15">
        <v>0</v>
      </c>
      <c r="AF21" s="15">
        <v>0</v>
      </c>
      <c r="AG21" s="15">
        <v>0</v>
      </c>
      <c r="AH21" s="15">
        <v>311.89999999999998</v>
      </c>
      <c r="AI21" s="15">
        <v>135.51</v>
      </c>
      <c r="AJ21" s="15">
        <v>79.92</v>
      </c>
      <c r="AK21" s="15">
        <v>124.33</v>
      </c>
      <c r="AL21" s="15">
        <v>50.53</v>
      </c>
      <c r="AM21" s="15">
        <v>187.28</v>
      </c>
      <c r="AN21" s="15">
        <v>201.08</v>
      </c>
      <c r="AO21" s="15">
        <v>257.73</v>
      </c>
      <c r="AP21" s="15">
        <v>294.93</v>
      </c>
      <c r="AQ21" s="15">
        <v>86.01</v>
      </c>
      <c r="AR21" s="15">
        <v>162.49</v>
      </c>
      <c r="AS21" s="15">
        <v>639.61</v>
      </c>
      <c r="AT21" s="15">
        <v>0</v>
      </c>
      <c r="AU21" s="15">
        <v>167.61</v>
      </c>
      <c r="AV21" s="15">
        <v>168.32</v>
      </c>
      <c r="AW21" s="15">
        <v>145.27000000000001</v>
      </c>
      <c r="AX21" s="15">
        <v>69.459999999999994</v>
      </c>
      <c r="AY21" s="15">
        <v>7.0000000000000007E-2</v>
      </c>
      <c r="AZ21" s="15">
        <v>0.05</v>
      </c>
      <c r="BA21" s="15">
        <v>0.03</v>
      </c>
      <c r="BB21" s="15">
        <v>0.06</v>
      </c>
      <c r="BC21" s="15">
        <v>0.06</v>
      </c>
      <c r="BD21" s="15">
        <v>0.01</v>
      </c>
      <c r="BE21" s="15">
        <v>0.02</v>
      </c>
      <c r="BF21" s="15">
        <v>0.18</v>
      </c>
      <c r="BG21" s="15">
        <v>0.01</v>
      </c>
      <c r="BH21" s="15">
        <v>0.08</v>
      </c>
      <c r="BI21" s="15">
        <v>0.04</v>
      </c>
      <c r="BJ21" s="15">
        <v>0.15</v>
      </c>
      <c r="BK21" s="15">
        <v>0</v>
      </c>
      <c r="BL21" s="15">
        <v>0</v>
      </c>
      <c r="BM21" s="15">
        <v>0.03</v>
      </c>
      <c r="BN21" s="15">
        <v>1.03</v>
      </c>
      <c r="BO21" s="15">
        <v>0</v>
      </c>
      <c r="BP21" s="15">
        <v>0</v>
      </c>
      <c r="BQ21" s="15">
        <v>1.08</v>
      </c>
      <c r="BR21" s="15">
        <v>0.01</v>
      </c>
      <c r="BS21" s="15">
        <v>7.0000000000000007E-2</v>
      </c>
      <c r="BT21" s="15">
        <v>0</v>
      </c>
      <c r="BU21" s="15">
        <v>0</v>
      </c>
      <c r="BV21" s="15">
        <v>0</v>
      </c>
      <c r="BW21" s="15">
        <v>154.22</v>
      </c>
    </row>
    <row r="22" spans="1:75" s="15" customFormat="1" x14ac:dyDescent="0.25">
      <c r="A22" s="12" t="str">
        <f>"6/10"</f>
        <v>6/10</v>
      </c>
      <c r="B22" s="72" t="s">
        <v>94</v>
      </c>
      <c r="C22" s="12" t="str">
        <f>"180"</f>
        <v>180</v>
      </c>
      <c r="D22" s="13">
        <v>67.491512999999998</v>
      </c>
      <c r="E22" s="67">
        <v>0.01</v>
      </c>
      <c r="F22" s="14">
        <v>0</v>
      </c>
      <c r="G22" s="14">
        <v>0</v>
      </c>
      <c r="H22" s="14">
        <v>0</v>
      </c>
      <c r="I22" s="14">
        <v>15.15</v>
      </c>
      <c r="J22" s="14">
        <v>0.38</v>
      </c>
      <c r="K22" s="14">
        <v>2.31</v>
      </c>
      <c r="L22" s="14">
        <v>0</v>
      </c>
      <c r="M22" s="14">
        <v>0</v>
      </c>
      <c r="N22" s="14">
        <v>0.2</v>
      </c>
      <c r="O22" s="14">
        <v>0.55000000000000004</v>
      </c>
      <c r="P22" s="14">
        <v>2.36</v>
      </c>
      <c r="Q22" s="14">
        <v>229.74</v>
      </c>
      <c r="R22" s="14">
        <v>21.21</v>
      </c>
      <c r="S22" s="14">
        <v>13.47</v>
      </c>
      <c r="T22" s="14">
        <v>18.329999999999998</v>
      </c>
      <c r="U22" s="14">
        <v>0.45</v>
      </c>
      <c r="V22" s="14">
        <v>0</v>
      </c>
      <c r="W22" s="14">
        <v>425.25</v>
      </c>
      <c r="X22" s="14">
        <v>78.709999999999994</v>
      </c>
      <c r="Y22" s="14">
        <v>0.74</v>
      </c>
      <c r="Z22" s="14">
        <v>0.01</v>
      </c>
      <c r="AA22" s="14">
        <v>0.02</v>
      </c>
      <c r="AB22" s="14">
        <v>0.34</v>
      </c>
      <c r="AC22" s="14">
        <v>0.53</v>
      </c>
      <c r="AD22" s="14">
        <v>0.22</v>
      </c>
      <c r="AE22" s="15">
        <v>0</v>
      </c>
      <c r="AF22" s="15">
        <v>0</v>
      </c>
      <c r="AG22" s="15">
        <v>0</v>
      </c>
      <c r="AH22" s="15">
        <v>0.01</v>
      </c>
      <c r="AI22" s="15">
        <v>0.01</v>
      </c>
      <c r="AJ22" s="15">
        <v>0</v>
      </c>
      <c r="AK22" s="15">
        <v>0.01</v>
      </c>
      <c r="AL22" s="15">
        <v>0</v>
      </c>
      <c r="AM22" s="15">
        <v>0.01</v>
      </c>
      <c r="AN22" s="15">
        <v>0.01</v>
      </c>
      <c r="AO22" s="15">
        <v>0.01</v>
      </c>
      <c r="AP22" s="15">
        <v>0.04</v>
      </c>
      <c r="AQ22" s="15">
        <v>0</v>
      </c>
      <c r="AR22" s="15">
        <v>0.01</v>
      </c>
      <c r="AS22" s="15">
        <v>0.02</v>
      </c>
      <c r="AT22" s="15">
        <v>0</v>
      </c>
      <c r="AU22" s="15">
        <v>0.01</v>
      </c>
      <c r="AV22" s="15">
        <v>0.01</v>
      </c>
      <c r="AW22" s="15">
        <v>0</v>
      </c>
      <c r="AX22" s="15">
        <v>0</v>
      </c>
      <c r="AY22" s="15">
        <v>0.01</v>
      </c>
      <c r="AZ22" s="15">
        <v>0.01</v>
      </c>
      <c r="BA22" s="15">
        <v>0.01</v>
      </c>
      <c r="BB22" s="15">
        <v>0.01</v>
      </c>
      <c r="BC22" s="15">
        <v>0.01</v>
      </c>
      <c r="BD22" s="15">
        <v>0</v>
      </c>
      <c r="BE22" s="15">
        <v>0</v>
      </c>
      <c r="BF22" s="15">
        <v>0</v>
      </c>
      <c r="BG22" s="15">
        <v>0</v>
      </c>
      <c r="BH22" s="15">
        <v>0</v>
      </c>
      <c r="BI22" s="15">
        <v>0.01</v>
      </c>
      <c r="BJ22" s="15">
        <v>0</v>
      </c>
      <c r="BK22" s="15">
        <v>0</v>
      </c>
      <c r="BL22" s="15">
        <v>0</v>
      </c>
      <c r="BM22" s="15">
        <v>0.01</v>
      </c>
      <c r="BN22" s="15">
        <v>0.01</v>
      </c>
      <c r="BO22" s="15">
        <v>0</v>
      </c>
      <c r="BP22" s="15">
        <v>0</v>
      </c>
      <c r="BQ22" s="15">
        <v>0</v>
      </c>
      <c r="BR22" s="15">
        <v>0</v>
      </c>
      <c r="BS22" s="15">
        <v>0.01</v>
      </c>
      <c r="BT22" s="15">
        <v>0</v>
      </c>
      <c r="BU22" s="15">
        <v>0</v>
      </c>
      <c r="BV22" s="15">
        <v>0</v>
      </c>
      <c r="BW22" s="15">
        <v>191.71</v>
      </c>
    </row>
    <row r="23" spans="1:75" s="15" customFormat="1" x14ac:dyDescent="0.25">
      <c r="A23" s="12" t="str">
        <f>"-"</f>
        <v>-</v>
      </c>
      <c r="B23" s="72" t="s">
        <v>95</v>
      </c>
      <c r="C23" s="12" t="str">
        <f>"30"</f>
        <v>30</v>
      </c>
      <c r="D23" s="13">
        <v>95.183231133347377</v>
      </c>
      <c r="E23" s="67">
        <v>0</v>
      </c>
      <c r="F23" s="14">
        <v>0</v>
      </c>
      <c r="G23" s="14">
        <v>0</v>
      </c>
      <c r="H23" s="14">
        <v>0</v>
      </c>
      <c r="I23" s="14">
        <v>0.47</v>
      </c>
      <c r="J23" s="14">
        <v>19.39</v>
      </c>
      <c r="K23" s="14">
        <v>0.09</v>
      </c>
      <c r="L23" s="14">
        <v>0</v>
      </c>
      <c r="M23" s="14">
        <v>0</v>
      </c>
      <c r="N23" s="14">
        <v>0</v>
      </c>
      <c r="O23" s="14">
        <v>0.77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5">
        <v>0</v>
      </c>
      <c r="AF23" s="15">
        <v>0</v>
      </c>
      <c r="AG23" s="15">
        <v>0</v>
      </c>
      <c r="AH23" s="15">
        <v>216.36</v>
      </c>
      <c r="AI23" s="15">
        <v>71.75</v>
      </c>
      <c r="AJ23" s="15">
        <v>42.53</v>
      </c>
      <c r="AK23" s="15">
        <v>85.07</v>
      </c>
      <c r="AL23" s="15">
        <v>32.18</v>
      </c>
      <c r="AM23" s="15">
        <v>153.86000000000001</v>
      </c>
      <c r="AN23" s="15">
        <v>95.42</v>
      </c>
      <c r="AO23" s="15">
        <v>133.15</v>
      </c>
      <c r="AP23" s="15">
        <v>109.84</v>
      </c>
      <c r="AQ23" s="15">
        <v>57.7</v>
      </c>
      <c r="AR23" s="15">
        <v>102.08</v>
      </c>
      <c r="AS23" s="15">
        <v>853.61</v>
      </c>
      <c r="AT23" s="15">
        <v>0</v>
      </c>
      <c r="AU23" s="15">
        <v>278.13</v>
      </c>
      <c r="AV23" s="15">
        <v>120.94</v>
      </c>
      <c r="AW23" s="15">
        <v>80.260000000000005</v>
      </c>
      <c r="AX23" s="15">
        <v>63.61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0.03</v>
      </c>
      <c r="BG23" s="15">
        <v>0</v>
      </c>
      <c r="BH23" s="15">
        <v>0</v>
      </c>
      <c r="BI23" s="15">
        <v>0</v>
      </c>
      <c r="BJ23" s="15">
        <v>0</v>
      </c>
      <c r="BK23" s="15">
        <v>0</v>
      </c>
      <c r="BL23" s="15">
        <v>0</v>
      </c>
      <c r="BM23" s="15">
        <v>0</v>
      </c>
      <c r="BN23" s="15">
        <v>0.03</v>
      </c>
      <c r="BO23" s="15">
        <v>0</v>
      </c>
      <c r="BP23" s="15">
        <v>0</v>
      </c>
      <c r="BQ23" s="15">
        <v>0.12</v>
      </c>
      <c r="BR23" s="15">
        <v>0.01</v>
      </c>
      <c r="BS23" s="15">
        <v>0</v>
      </c>
      <c r="BT23" s="15">
        <v>0</v>
      </c>
      <c r="BU23" s="15">
        <v>0</v>
      </c>
      <c r="BV23" s="15">
        <v>0</v>
      </c>
      <c r="BW23" s="15">
        <v>16.62</v>
      </c>
    </row>
    <row r="24" spans="1:75" s="10" customFormat="1" x14ac:dyDescent="0.25">
      <c r="A24" s="12" t="str">
        <f>"-"</f>
        <v>-</v>
      </c>
      <c r="B24" s="72" t="s">
        <v>96</v>
      </c>
      <c r="C24" s="12" t="str">
        <f>"15"</f>
        <v>15</v>
      </c>
      <c r="D24" s="13">
        <v>29.006999999999998</v>
      </c>
      <c r="E24" s="68">
        <v>0.03</v>
      </c>
      <c r="F24" s="13">
        <v>0</v>
      </c>
      <c r="G24" s="13">
        <v>0</v>
      </c>
      <c r="H24" s="13">
        <v>0</v>
      </c>
      <c r="I24" s="13">
        <v>0.18</v>
      </c>
      <c r="J24" s="13">
        <v>4.83</v>
      </c>
      <c r="K24" s="13">
        <v>1.25</v>
      </c>
      <c r="L24" s="13">
        <v>0</v>
      </c>
      <c r="M24" s="13">
        <v>0</v>
      </c>
      <c r="N24" s="13">
        <v>0.15</v>
      </c>
      <c r="O24" s="13">
        <v>0.38</v>
      </c>
      <c r="P24" s="13">
        <v>91.5</v>
      </c>
      <c r="Q24" s="13">
        <v>36.75</v>
      </c>
      <c r="R24" s="13">
        <v>5.25</v>
      </c>
      <c r="S24" s="13">
        <v>7.05</v>
      </c>
      <c r="T24" s="13">
        <v>23.7</v>
      </c>
      <c r="U24" s="13">
        <v>0.59</v>
      </c>
      <c r="V24" s="13">
        <v>0</v>
      </c>
      <c r="W24" s="13">
        <v>0.75</v>
      </c>
      <c r="X24" s="13">
        <v>0.15</v>
      </c>
      <c r="Y24" s="13">
        <v>0.21</v>
      </c>
      <c r="Z24" s="13">
        <v>0.03</v>
      </c>
      <c r="AA24" s="13">
        <v>0.01</v>
      </c>
      <c r="AB24" s="13">
        <v>0.11</v>
      </c>
      <c r="AC24" s="13">
        <v>0.3</v>
      </c>
      <c r="AD24" s="13">
        <v>0</v>
      </c>
      <c r="AE24" s="10">
        <v>0</v>
      </c>
      <c r="AF24" s="10">
        <v>0</v>
      </c>
      <c r="AG24" s="10">
        <v>0</v>
      </c>
      <c r="AH24" s="10">
        <v>64.05</v>
      </c>
      <c r="AI24" s="10">
        <v>33.450000000000003</v>
      </c>
      <c r="AJ24" s="10">
        <v>13.95</v>
      </c>
      <c r="AK24" s="10">
        <v>29.7</v>
      </c>
      <c r="AL24" s="10">
        <v>12</v>
      </c>
      <c r="AM24" s="10">
        <v>55.65</v>
      </c>
      <c r="AN24" s="10">
        <v>44.55</v>
      </c>
      <c r="AO24" s="10">
        <v>43.65</v>
      </c>
      <c r="AP24" s="10">
        <v>69.599999999999994</v>
      </c>
      <c r="AQ24" s="10">
        <v>18.600000000000001</v>
      </c>
      <c r="AR24" s="10">
        <v>46.5</v>
      </c>
      <c r="AS24" s="10">
        <v>229.35</v>
      </c>
      <c r="AT24" s="10">
        <v>0</v>
      </c>
      <c r="AU24" s="10">
        <v>78.900000000000006</v>
      </c>
      <c r="AV24" s="10">
        <v>43.65</v>
      </c>
      <c r="AW24" s="10">
        <v>27</v>
      </c>
      <c r="AX24" s="10">
        <v>19.5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0.02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0.02</v>
      </c>
      <c r="BO24" s="10">
        <v>0</v>
      </c>
      <c r="BP24" s="10">
        <v>0</v>
      </c>
      <c r="BQ24" s="10">
        <v>7.0000000000000007E-2</v>
      </c>
      <c r="BR24" s="10">
        <v>0.01</v>
      </c>
      <c r="BS24" s="10">
        <v>0</v>
      </c>
      <c r="BT24" s="10">
        <v>0</v>
      </c>
      <c r="BU24" s="10">
        <v>0</v>
      </c>
      <c r="BV24" s="10">
        <v>0</v>
      </c>
      <c r="BW24" s="10">
        <v>7.05</v>
      </c>
    </row>
    <row r="25" spans="1:75" s="17" customFormat="1" x14ac:dyDescent="0.25">
      <c r="A25" s="69"/>
      <c r="B25" s="73" t="s">
        <v>97</v>
      </c>
      <c r="C25" s="69"/>
      <c r="D25" s="70">
        <v>582.16999999999996</v>
      </c>
      <c r="E25" s="16">
        <v>3.19</v>
      </c>
      <c r="F25" s="16">
        <v>3.43</v>
      </c>
      <c r="G25" s="16">
        <v>0</v>
      </c>
      <c r="H25" s="16">
        <v>0</v>
      </c>
      <c r="I25" s="16">
        <v>24.46</v>
      </c>
      <c r="J25" s="16">
        <v>70.89</v>
      </c>
      <c r="K25" s="16">
        <v>8.4700000000000006</v>
      </c>
      <c r="L25" s="16">
        <v>0</v>
      </c>
      <c r="M25" s="16">
        <v>0</v>
      </c>
      <c r="N25" s="16">
        <v>0.99</v>
      </c>
      <c r="O25" s="16">
        <v>6.69</v>
      </c>
      <c r="P25" s="16">
        <v>1085.52</v>
      </c>
      <c r="Q25" s="16">
        <v>723.28</v>
      </c>
      <c r="R25" s="16">
        <v>137.68</v>
      </c>
      <c r="S25" s="16">
        <v>86.5</v>
      </c>
      <c r="T25" s="16">
        <v>227.92</v>
      </c>
      <c r="U25" s="16">
        <v>3.42</v>
      </c>
      <c r="V25" s="16">
        <v>17.93</v>
      </c>
      <c r="W25" s="16">
        <v>4961.0600000000004</v>
      </c>
      <c r="X25" s="16">
        <v>924.93</v>
      </c>
      <c r="Y25" s="16">
        <v>4.32</v>
      </c>
      <c r="Z25" s="16">
        <v>0.14000000000000001</v>
      </c>
      <c r="AA25" s="16">
        <v>0.16</v>
      </c>
      <c r="AB25" s="16">
        <v>4.66</v>
      </c>
      <c r="AC25" s="16">
        <v>9.7200000000000006</v>
      </c>
      <c r="AD25" s="16">
        <v>17.48</v>
      </c>
      <c r="AE25" s="17">
        <v>0</v>
      </c>
      <c r="AF25" s="17">
        <v>0</v>
      </c>
      <c r="AG25" s="17">
        <v>0</v>
      </c>
      <c r="AH25" s="17">
        <v>652.97</v>
      </c>
      <c r="AI25" s="17">
        <v>297.24</v>
      </c>
      <c r="AJ25" s="17">
        <v>151.80000000000001</v>
      </c>
      <c r="AK25" s="17">
        <v>279.16000000000003</v>
      </c>
      <c r="AL25" s="17">
        <v>107.72</v>
      </c>
      <c r="AM25" s="17">
        <v>440.98</v>
      </c>
      <c r="AN25" s="17">
        <v>387.55</v>
      </c>
      <c r="AO25" s="17">
        <v>513.70000000000005</v>
      </c>
      <c r="AP25" s="17">
        <v>616.19000000000005</v>
      </c>
      <c r="AQ25" s="17">
        <v>181.69</v>
      </c>
      <c r="AR25" s="17">
        <v>346.57</v>
      </c>
      <c r="AS25" s="17">
        <v>1956.87</v>
      </c>
      <c r="AT25" s="17">
        <v>80.239999999999995</v>
      </c>
      <c r="AU25" s="17">
        <v>573.42999999999995</v>
      </c>
      <c r="AV25" s="17">
        <v>377.82</v>
      </c>
      <c r="AW25" s="17">
        <v>289.66000000000003</v>
      </c>
      <c r="AX25" s="17">
        <v>168.4</v>
      </c>
      <c r="AY25" s="17">
        <v>0.16</v>
      </c>
      <c r="AZ25" s="17">
        <v>0.09</v>
      </c>
      <c r="BA25" s="17">
        <v>0.05</v>
      </c>
      <c r="BB25" s="17">
        <v>0.11</v>
      </c>
      <c r="BC25" s="17">
        <v>0.12</v>
      </c>
      <c r="BD25" s="17">
        <v>0.23</v>
      </c>
      <c r="BE25" s="17">
        <v>0.08</v>
      </c>
      <c r="BF25" s="17">
        <v>0.5</v>
      </c>
      <c r="BG25" s="17">
        <v>0.04</v>
      </c>
      <c r="BH25" s="17">
        <v>0.21</v>
      </c>
      <c r="BI25" s="17">
        <v>0.06</v>
      </c>
      <c r="BJ25" s="17">
        <v>0.17</v>
      </c>
      <c r="BK25" s="17">
        <v>0</v>
      </c>
      <c r="BL25" s="17">
        <v>0.04</v>
      </c>
      <c r="BM25" s="17">
        <v>0.09</v>
      </c>
      <c r="BN25" s="17">
        <v>3.28</v>
      </c>
      <c r="BO25" s="17">
        <v>0.01</v>
      </c>
      <c r="BP25" s="17">
        <v>0</v>
      </c>
      <c r="BQ25" s="17">
        <v>3.47</v>
      </c>
      <c r="BR25" s="17">
        <v>0.03</v>
      </c>
      <c r="BS25" s="17">
        <v>0.08</v>
      </c>
      <c r="BT25" s="17">
        <v>0</v>
      </c>
      <c r="BU25" s="17">
        <v>0</v>
      </c>
      <c r="BV25" s="17">
        <v>0</v>
      </c>
      <c r="BW25" s="17">
        <v>617.79999999999995</v>
      </c>
    </row>
    <row r="26" spans="1:75" x14ac:dyDescent="0.25">
      <c r="A26" s="12"/>
      <c r="B26" s="71" t="s">
        <v>98</v>
      </c>
      <c r="C26" s="12"/>
      <c r="D26" s="13"/>
    </row>
    <row r="27" spans="1:75" s="15" customFormat="1" x14ac:dyDescent="0.25">
      <c r="A27" s="12" t="str">
        <f>"28/12"</f>
        <v>28/12</v>
      </c>
      <c r="B27" s="72" t="s">
        <v>143</v>
      </c>
      <c r="C27" s="12" t="str">
        <f>"60"</f>
        <v>60</v>
      </c>
      <c r="D27" s="13">
        <v>126.78648006857141</v>
      </c>
      <c r="E27" s="67">
        <v>1.23</v>
      </c>
      <c r="F27" s="14">
        <v>0.59</v>
      </c>
      <c r="G27" s="14">
        <v>0</v>
      </c>
      <c r="H27" s="14">
        <v>0</v>
      </c>
      <c r="I27" s="14">
        <v>4.3499999999999996</v>
      </c>
      <c r="J27" s="14">
        <v>15.94</v>
      </c>
      <c r="K27" s="14">
        <v>1.49</v>
      </c>
      <c r="L27" s="14">
        <v>0</v>
      </c>
      <c r="M27" s="14">
        <v>0</v>
      </c>
      <c r="N27" s="14">
        <v>0.11</v>
      </c>
      <c r="O27" s="14">
        <v>0.93</v>
      </c>
      <c r="P27" s="14">
        <v>148.31</v>
      </c>
      <c r="Q27" s="14">
        <v>90.46</v>
      </c>
      <c r="R27" s="14">
        <v>22.23</v>
      </c>
      <c r="S27" s="14">
        <v>15.13</v>
      </c>
      <c r="T27" s="14">
        <v>47.2</v>
      </c>
      <c r="U27" s="14">
        <v>0.56999999999999995</v>
      </c>
      <c r="V27" s="14">
        <v>11.37</v>
      </c>
      <c r="W27" s="14">
        <v>2804.13</v>
      </c>
      <c r="X27" s="14">
        <v>706.08</v>
      </c>
      <c r="Y27" s="14">
        <v>0.94</v>
      </c>
      <c r="Z27" s="14">
        <v>0.05</v>
      </c>
      <c r="AA27" s="14">
        <v>0.05</v>
      </c>
      <c r="AB27" s="14">
        <v>0.47</v>
      </c>
      <c r="AC27" s="14">
        <v>1.36</v>
      </c>
      <c r="AD27" s="14">
        <v>0.17</v>
      </c>
      <c r="AE27" s="15">
        <v>0</v>
      </c>
      <c r="AF27" s="15">
        <v>11.17</v>
      </c>
      <c r="AG27" s="15">
        <v>11.02</v>
      </c>
      <c r="AH27" s="15">
        <v>270.83</v>
      </c>
      <c r="AI27" s="15">
        <v>123.46</v>
      </c>
      <c r="AJ27" s="15">
        <v>61.86</v>
      </c>
      <c r="AK27" s="15">
        <v>118.66</v>
      </c>
      <c r="AL27" s="15">
        <v>38.29</v>
      </c>
      <c r="AM27" s="15">
        <v>166.69</v>
      </c>
      <c r="AN27" s="15">
        <v>123.63</v>
      </c>
      <c r="AO27" s="15">
        <v>141.35</v>
      </c>
      <c r="AP27" s="15">
        <v>173.92</v>
      </c>
      <c r="AQ27" s="15">
        <v>66.88</v>
      </c>
      <c r="AR27" s="15">
        <v>110.61</v>
      </c>
      <c r="AS27" s="15">
        <v>890.09</v>
      </c>
      <c r="AT27" s="15">
        <v>0.56000000000000005</v>
      </c>
      <c r="AU27" s="15">
        <v>260.36</v>
      </c>
      <c r="AV27" s="15">
        <v>169.19</v>
      </c>
      <c r="AW27" s="15">
        <v>97.64</v>
      </c>
      <c r="AX27" s="15">
        <v>65.650000000000006</v>
      </c>
      <c r="AY27" s="15">
        <v>0.04</v>
      </c>
      <c r="AZ27" s="15">
        <v>0.02</v>
      </c>
      <c r="BA27" s="15">
        <v>0.01</v>
      </c>
      <c r="BB27" s="15">
        <v>0.02</v>
      </c>
      <c r="BC27" s="15">
        <v>0.03</v>
      </c>
      <c r="BD27" s="15">
        <v>0.12</v>
      </c>
      <c r="BE27" s="15">
        <v>0</v>
      </c>
      <c r="BF27" s="15">
        <v>0.4</v>
      </c>
      <c r="BG27" s="15">
        <v>0</v>
      </c>
      <c r="BH27" s="15">
        <v>0.13</v>
      </c>
      <c r="BI27" s="15">
        <v>0</v>
      </c>
      <c r="BJ27" s="15">
        <v>0.01</v>
      </c>
      <c r="BK27" s="15">
        <v>0</v>
      </c>
      <c r="BL27" s="15">
        <v>0.02</v>
      </c>
      <c r="BM27" s="15">
        <v>0.04</v>
      </c>
      <c r="BN27" s="15">
        <v>0.47</v>
      </c>
      <c r="BO27" s="15">
        <v>0</v>
      </c>
      <c r="BP27" s="15">
        <v>0</v>
      </c>
      <c r="BQ27" s="15">
        <v>0.64</v>
      </c>
      <c r="BR27" s="15">
        <v>0.01</v>
      </c>
      <c r="BS27" s="15">
        <v>0</v>
      </c>
      <c r="BT27" s="15">
        <v>0</v>
      </c>
      <c r="BU27" s="15">
        <v>0</v>
      </c>
      <c r="BV27" s="15">
        <v>0</v>
      </c>
      <c r="BW27" s="15">
        <v>43.56</v>
      </c>
    </row>
    <row r="28" spans="1:75" s="10" customFormat="1" x14ac:dyDescent="0.25">
      <c r="A28" s="12" t="str">
        <f>"29/10"</f>
        <v>29/10</v>
      </c>
      <c r="B28" s="72" t="s">
        <v>100</v>
      </c>
      <c r="C28" s="12" t="str">
        <f>"180"</f>
        <v>180</v>
      </c>
      <c r="D28" s="13">
        <v>33.736764292682913</v>
      </c>
      <c r="E28" s="68">
        <v>0</v>
      </c>
      <c r="F28" s="13">
        <v>0</v>
      </c>
      <c r="G28" s="13">
        <v>0</v>
      </c>
      <c r="H28" s="13">
        <v>0</v>
      </c>
      <c r="I28" s="13">
        <v>8.65</v>
      </c>
      <c r="J28" s="13">
        <v>0</v>
      </c>
      <c r="K28" s="13">
        <v>7.0000000000000007E-2</v>
      </c>
      <c r="L28" s="13">
        <v>0</v>
      </c>
      <c r="M28" s="13">
        <v>0</v>
      </c>
      <c r="N28" s="13">
        <v>0.09</v>
      </c>
      <c r="O28" s="13">
        <v>0.04</v>
      </c>
      <c r="P28" s="13">
        <v>0.25</v>
      </c>
      <c r="Q28" s="13">
        <v>2.67</v>
      </c>
      <c r="R28" s="13">
        <v>0.83</v>
      </c>
      <c r="S28" s="13">
        <v>0.17</v>
      </c>
      <c r="T28" s="13">
        <v>0.31</v>
      </c>
      <c r="U28" s="13">
        <v>0.03</v>
      </c>
      <c r="V28" s="13">
        <v>0</v>
      </c>
      <c r="W28" s="13">
        <v>0.13</v>
      </c>
      <c r="X28" s="13">
        <v>0.03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0.24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0.01</v>
      </c>
      <c r="BD28" s="10">
        <v>0</v>
      </c>
      <c r="BE28" s="10">
        <v>0</v>
      </c>
      <c r="BF28" s="10">
        <v>0.02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0.02</v>
      </c>
      <c r="BO28" s="10">
        <v>0</v>
      </c>
      <c r="BP28" s="10">
        <v>0</v>
      </c>
      <c r="BQ28" s="10">
        <v>0.02</v>
      </c>
      <c r="BR28" s="10">
        <v>0.02</v>
      </c>
      <c r="BS28" s="10">
        <v>0</v>
      </c>
      <c r="BT28" s="10">
        <v>0</v>
      </c>
      <c r="BU28" s="10">
        <v>0</v>
      </c>
      <c r="BV28" s="10">
        <v>0</v>
      </c>
      <c r="BW28" s="10">
        <v>176.96</v>
      </c>
    </row>
    <row r="29" spans="1:75" s="17" customFormat="1" x14ac:dyDescent="0.25">
      <c r="A29" s="69"/>
      <c r="B29" s="73" t="s">
        <v>101</v>
      </c>
      <c r="C29" s="69"/>
      <c r="D29" s="70">
        <v>160.52000000000001</v>
      </c>
      <c r="E29" s="16">
        <v>1.23</v>
      </c>
      <c r="F29" s="16">
        <v>0.59</v>
      </c>
      <c r="G29" s="16">
        <v>0</v>
      </c>
      <c r="H29" s="16">
        <v>0</v>
      </c>
      <c r="I29" s="16">
        <v>12.99</v>
      </c>
      <c r="J29" s="16">
        <v>15.94</v>
      </c>
      <c r="K29" s="16">
        <v>1.56</v>
      </c>
      <c r="L29" s="16">
        <v>0</v>
      </c>
      <c r="M29" s="16">
        <v>0</v>
      </c>
      <c r="N29" s="16">
        <v>0.19</v>
      </c>
      <c r="O29" s="16">
        <v>0.97</v>
      </c>
      <c r="P29" s="16">
        <v>148.56</v>
      </c>
      <c r="Q29" s="16">
        <v>93.13</v>
      </c>
      <c r="R29" s="16">
        <v>23.06</v>
      </c>
      <c r="S29" s="16">
        <v>15.3</v>
      </c>
      <c r="T29" s="16">
        <v>47.5</v>
      </c>
      <c r="U29" s="16">
        <v>0.61</v>
      </c>
      <c r="V29" s="16">
        <v>11.37</v>
      </c>
      <c r="W29" s="16">
        <v>2804.26</v>
      </c>
      <c r="X29" s="16">
        <v>706.11</v>
      </c>
      <c r="Y29" s="16">
        <v>0.95</v>
      </c>
      <c r="Z29" s="16">
        <v>0.05</v>
      </c>
      <c r="AA29" s="16">
        <v>0.05</v>
      </c>
      <c r="AB29" s="16">
        <v>0.47</v>
      </c>
      <c r="AC29" s="16">
        <v>1.36</v>
      </c>
      <c r="AD29" s="16">
        <v>0.41</v>
      </c>
      <c r="AE29" s="17">
        <v>0</v>
      </c>
      <c r="AF29" s="17">
        <v>11.17</v>
      </c>
      <c r="AG29" s="17">
        <v>11.02</v>
      </c>
      <c r="AH29" s="17">
        <v>270.83</v>
      </c>
      <c r="AI29" s="17">
        <v>123.46</v>
      </c>
      <c r="AJ29" s="17">
        <v>61.86</v>
      </c>
      <c r="AK29" s="17">
        <v>118.66</v>
      </c>
      <c r="AL29" s="17">
        <v>38.29</v>
      </c>
      <c r="AM29" s="17">
        <v>166.69</v>
      </c>
      <c r="AN29" s="17">
        <v>123.63</v>
      </c>
      <c r="AO29" s="17">
        <v>141.35</v>
      </c>
      <c r="AP29" s="17">
        <v>173.93</v>
      </c>
      <c r="AQ29" s="17">
        <v>66.88</v>
      </c>
      <c r="AR29" s="17">
        <v>110.62</v>
      </c>
      <c r="AS29" s="17">
        <v>890.09</v>
      </c>
      <c r="AT29" s="17">
        <v>0.56000000000000005</v>
      </c>
      <c r="AU29" s="17">
        <v>260.36</v>
      </c>
      <c r="AV29" s="17">
        <v>169.2</v>
      </c>
      <c r="AW29" s="17">
        <v>97.64</v>
      </c>
      <c r="AX29" s="17">
        <v>65.650000000000006</v>
      </c>
      <c r="AY29" s="17">
        <v>0.04</v>
      </c>
      <c r="AZ29" s="17">
        <v>0.02</v>
      </c>
      <c r="BA29" s="17">
        <v>0.01</v>
      </c>
      <c r="BB29" s="17">
        <v>0.02</v>
      </c>
      <c r="BC29" s="17">
        <v>0.03</v>
      </c>
      <c r="BD29" s="17">
        <v>0.12</v>
      </c>
      <c r="BE29" s="17">
        <v>0</v>
      </c>
      <c r="BF29" s="17">
        <v>0.42</v>
      </c>
      <c r="BG29" s="17">
        <v>0</v>
      </c>
      <c r="BH29" s="17">
        <v>0.14000000000000001</v>
      </c>
      <c r="BI29" s="17">
        <v>0</v>
      </c>
      <c r="BJ29" s="17">
        <v>0.01</v>
      </c>
      <c r="BK29" s="17">
        <v>0</v>
      </c>
      <c r="BL29" s="17">
        <v>0.02</v>
      </c>
      <c r="BM29" s="17">
        <v>0.04</v>
      </c>
      <c r="BN29" s="17">
        <v>0.49</v>
      </c>
      <c r="BO29" s="17">
        <v>0</v>
      </c>
      <c r="BP29" s="17">
        <v>0</v>
      </c>
      <c r="BQ29" s="17">
        <v>0.66</v>
      </c>
      <c r="BR29" s="17">
        <v>0.02</v>
      </c>
      <c r="BS29" s="17">
        <v>0</v>
      </c>
      <c r="BT29" s="17">
        <v>0</v>
      </c>
      <c r="BU29" s="17">
        <v>0</v>
      </c>
      <c r="BV29" s="17">
        <v>0</v>
      </c>
      <c r="BW29" s="17">
        <v>220.51</v>
      </c>
    </row>
  </sheetData>
  <mergeCells count="9">
    <mergeCell ref="A3:D3"/>
    <mergeCell ref="C2:D2"/>
    <mergeCell ref="A5:D5"/>
    <mergeCell ref="B7:B8"/>
    <mergeCell ref="AD7:AD8"/>
    <mergeCell ref="C7:C8"/>
    <mergeCell ref="R7:U7"/>
    <mergeCell ref="D7:D8"/>
    <mergeCell ref="A7:A8"/>
  </mergeCells>
  <phoneticPr fontId="2" type="noConversion"/>
  <pageMargins left="0.59055118110236227" right="0.39370078740157483" top="0.78740157480314965" bottom="0.78740157480314965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14" sqref="B14"/>
    </sheetView>
  </sheetViews>
  <sheetFormatPr defaultRowHeight="12.75" x14ac:dyDescent="0.2"/>
  <cols>
    <col min="1" max="1" width="5.140625" customWidth="1"/>
    <col min="2" max="2" width="32.42578125" customWidth="1"/>
    <col min="3" max="3" width="6.28515625" customWidth="1"/>
    <col min="4" max="4" width="7.140625" customWidth="1"/>
  </cols>
  <sheetData>
    <row r="1" spans="1:4" ht="15.75" x14ac:dyDescent="0.2">
      <c r="A1" s="5"/>
      <c r="B1" s="74" t="s">
        <v>140</v>
      </c>
      <c r="C1" s="6"/>
      <c r="D1" s="6"/>
    </row>
    <row r="2" spans="1:4" ht="15.75" x14ac:dyDescent="0.2">
      <c r="A2" s="5"/>
      <c r="B2" s="74" t="s">
        <v>141</v>
      </c>
      <c r="C2" s="77" t="s">
        <v>142</v>
      </c>
      <c r="D2" s="77"/>
    </row>
    <row r="3" spans="1:4" ht="15.75" x14ac:dyDescent="0.25">
      <c r="A3" s="76" t="s">
        <v>1</v>
      </c>
      <c r="B3" s="76"/>
      <c r="C3" s="76"/>
      <c r="D3" s="76"/>
    </row>
    <row r="4" spans="1:4" ht="15.75" x14ac:dyDescent="0.25">
      <c r="A4" s="3"/>
      <c r="B4" s="3" t="str">
        <f>"04 июня 2026 г."</f>
        <v>04 июня 2026 г.</v>
      </c>
      <c r="C4" s="75" t="s">
        <v>102</v>
      </c>
      <c r="D4" s="3"/>
    </row>
    <row r="5" spans="1:4" ht="15.75" x14ac:dyDescent="0.25">
      <c r="A5" s="78" t="s">
        <v>79</v>
      </c>
      <c r="B5" s="78"/>
      <c r="C5" s="78"/>
      <c r="D5" s="78"/>
    </row>
    <row r="6" spans="1:4" ht="15.75" x14ac:dyDescent="0.25">
      <c r="A6" s="1"/>
      <c r="B6" s="1"/>
      <c r="C6" s="1"/>
      <c r="D6" s="1"/>
    </row>
    <row r="7" spans="1:4" x14ac:dyDescent="0.2">
      <c r="A7" s="79" t="s">
        <v>138</v>
      </c>
      <c r="B7" s="79" t="s">
        <v>139</v>
      </c>
      <c r="C7" s="79" t="s">
        <v>73</v>
      </c>
      <c r="D7" s="79" t="s">
        <v>0</v>
      </c>
    </row>
    <row r="8" spans="1:4" x14ac:dyDescent="0.2">
      <c r="A8" s="79"/>
      <c r="B8" s="79"/>
      <c r="C8" s="79"/>
      <c r="D8" s="79"/>
    </row>
    <row r="9" spans="1:4" ht="15.75" x14ac:dyDescent="0.2">
      <c r="A9" s="12"/>
      <c r="B9" s="71" t="s">
        <v>82</v>
      </c>
      <c r="C9" s="12"/>
      <c r="D9" s="13"/>
    </row>
    <row r="10" spans="1:4" ht="31.5" x14ac:dyDescent="0.2">
      <c r="A10" s="12" t="str">
        <f>"11/4"</f>
        <v>11/4</v>
      </c>
      <c r="B10" s="72" t="s">
        <v>83</v>
      </c>
      <c r="C10" s="12" t="str">
        <f>"130"</f>
        <v>130</v>
      </c>
      <c r="D10" s="13">
        <v>122.48</v>
      </c>
    </row>
    <row r="11" spans="1:4" ht="15.75" x14ac:dyDescent="0.2">
      <c r="A11" s="12" t="str">
        <f>"32/10"</f>
        <v>32/10</v>
      </c>
      <c r="B11" s="72" t="s">
        <v>84</v>
      </c>
      <c r="C11" s="12" t="str">
        <f>"150"</f>
        <v>150</v>
      </c>
      <c r="D11" s="13">
        <v>72.28</v>
      </c>
    </row>
    <row r="12" spans="1:4" ht="15.75" x14ac:dyDescent="0.2">
      <c r="A12" s="12" t="str">
        <f>"-"</f>
        <v>-</v>
      </c>
      <c r="B12" s="72" t="s">
        <v>85</v>
      </c>
      <c r="C12" s="12" t="str">
        <f>"5"</f>
        <v>5</v>
      </c>
      <c r="D12" s="13">
        <v>33.031381744611686</v>
      </c>
    </row>
    <row r="13" spans="1:4" ht="15.75" x14ac:dyDescent="0.2">
      <c r="A13" s="12" t="str">
        <f>"-"</f>
        <v>-</v>
      </c>
      <c r="B13" s="72" t="s">
        <v>86</v>
      </c>
      <c r="C13" s="12" t="str">
        <f>"25"</f>
        <v>25</v>
      </c>
      <c r="D13" s="13">
        <v>89.252497321778492</v>
      </c>
    </row>
    <row r="14" spans="1:4" ht="15.75" x14ac:dyDescent="0.2">
      <c r="A14" s="69"/>
      <c r="B14" s="73" t="s">
        <v>87</v>
      </c>
      <c r="C14" s="69"/>
      <c r="D14" s="70">
        <f>SUM(D10:D13)</f>
        <v>317.04387906639016</v>
      </c>
    </row>
    <row r="15" spans="1:4" ht="15.75" x14ac:dyDescent="0.2">
      <c r="A15" s="12"/>
      <c r="B15" s="71" t="s">
        <v>88</v>
      </c>
      <c r="C15" s="12"/>
      <c r="D15" s="13"/>
    </row>
    <row r="16" spans="1:4" ht="15.75" x14ac:dyDescent="0.2">
      <c r="A16" s="12" t="str">
        <f>"-"</f>
        <v>-</v>
      </c>
      <c r="B16" s="72" t="s">
        <v>144</v>
      </c>
      <c r="C16" s="12">
        <v>150</v>
      </c>
      <c r="D16" s="13">
        <v>64.86</v>
      </c>
    </row>
    <row r="17" spans="1:4" ht="15.75" x14ac:dyDescent="0.2">
      <c r="A17" s="69"/>
      <c r="B17" s="73" t="s">
        <v>89</v>
      </c>
      <c r="C17" s="69"/>
      <c r="D17" s="70">
        <v>64.86</v>
      </c>
    </row>
    <row r="18" spans="1:4" ht="15.75" x14ac:dyDescent="0.2">
      <c r="A18" s="12"/>
      <c r="B18" s="71" t="s">
        <v>90</v>
      </c>
      <c r="C18" s="12"/>
      <c r="D18" s="13"/>
    </row>
    <row r="19" spans="1:4" ht="15.75" x14ac:dyDescent="0.2">
      <c r="A19" s="12" t="str">
        <f>"-"</f>
        <v>-</v>
      </c>
      <c r="B19" s="72" t="s">
        <v>91</v>
      </c>
      <c r="C19" s="12" t="str">
        <f>"20"</f>
        <v>20</v>
      </c>
      <c r="D19" s="13">
        <v>1.5421565375999993</v>
      </c>
    </row>
    <row r="20" spans="1:4" ht="15.75" x14ac:dyDescent="0.2">
      <c r="A20" s="12" t="str">
        <f>"2/2"</f>
        <v>2/2</v>
      </c>
      <c r="B20" s="72" t="s">
        <v>92</v>
      </c>
      <c r="C20" s="12" t="str">
        <f>"150"</f>
        <v>150</v>
      </c>
      <c r="D20" s="13">
        <v>57.29</v>
      </c>
    </row>
    <row r="21" spans="1:4" ht="15.75" x14ac:dyDescent="0.2">
      <c r="A21" s="12" t="str">
        <f>"4/9"</f>
        <v>4/9</v>
      </c>
      <c r="B21" s="72" t="s">
        <v>93</v>
      </c>
      <c r="C21" s="12" t="str">
        <f>"150"</f>
        <v>150</v>
      </c>
      <c r="D21" s="13">
        <v>251.7</v>
      </c>
    </row>
    <row r="22" spans="1:4" ht="15.75" x14ac:dyDescent="0.2">
      <c r="A22" s="12" t="str">
        <f>"6/10"</f>
        <v>6/10</v>
      </c>
      <c r="B22" s="72" t="s">
        <v>94</v>
      </c>
      <c r="C22" s="12" t="str">
        <f>"150"</f>
        <v>150</v>
      </c>
      <c r="D22" s="13">
        <v>56.24</v>
      </c>
    </row>
    <row r="23" spans="1:4" ht="15.75" x14ac:dyDescent="0.2">
      <c r="A23" s="12" t="str">
        <f>"-"</f>
        <v>-</v>
      </c>
      <c r="B23" s="72" t="s">
        <v>95</v>
      </c>
      <c r="C23" s="12" t="str">
        <f>"30"</f>
        <v>30</v>
      </c>
      <c r="D23" s="13">
        <v>76.28</v>
      </c>
    </row>
    <row r="24" spans="1:4" ht="15.75" x14ac:dyDescent="0.2">
      <c r="A24" s="12" t="str">
        <f>"-"</f>
        <v>-</v>
      </c>
      <c r="B24" s="72" t="s">
        <v>96</v>
      </c>
      <c r="C24" s="12" t="str">
        <f>"15"</f>
        <v>15</v>
      </c>
      <c r="D24" s="13">
        <v>29.006999999999998</v>
      </c>
    </row>
    <row r="25" spans="1:4" ht="15.75" x14ac:dyDescent="0.2">
      <c r="A25" s="69"/>
      <c r="B25" s="73" t="s">
        <v>97</v>
      </c>
      <c r="C25" s="69"/>
      <c r="D25" s="70">
        <v>582.16999999999996</v>
      </c>
    </row>
    <row r="26" spans="1:4" ht="15.75" x14ac:dyDescent="0.2">
      <c r="A26" s="12"/>
      <c r="B26" s="71" t="s">
        <v>98</v>
      </c>
      <c r="C26" s="12"/>
      <c r="D26" s="13"/>
    </row>
    <row r="27" spans="1:4" ht="15.75" x14ac:dyDescent="0.2">
      <c r="A27" s="12" t="str">
        <f>"28/12"</f>
        <v>28/12</v>
      </c>
      <c r="B27" s="72" t="s">
        <v>143</v>
      </c>
      <c r="C27" s="12" t="str">
        <f>"50"</f>
        <v>50</v>
      </c>
      <c r="D27" s="13">
        <v>161.61000000000001</v>
      </c>
    </row>
    <row r="28" spans="1:4" ht="15.75" x14ac:dyDescent="0.2">
      <c r="A28" s="12" t="str">
        <f>"29/10"</f>
        <v>29/10</v>
      </c>
      <c r="B28" s="72" t="s">
        <v>100</v>
      </c>
      <c r="C28" s="12" t="str">
        <f>"150"</f>
        <v>150</v>
      </c>
      <c r="D28" s="13">
        <v>28.11</v>
      </c>
    </row>
    <row r="29" spans="1:4" ht="15.75" x14ac:dyDescent="0.2">
      <c r="A29" s="69"/>
      <c r="B29" s="73" t="s">
        <v>101</v>
      </c>
      <c r="C29" s="69"/>
      <c r="D29" s="70">
        <f>SUM(D27:D28)</f>
        <v>189.72000000000003</v>
      </c>
    </row>
  </sheetData>
  <mergeCells count="7">
    <mergeCell ref="C2:D2"/>
    <mergeCell ref="A3:D3"/>
    <mergeCell ref="A5:D5"/>
    <mergeCell ref="A7:A8"/>
    <mergeCell ref="B7:B8"/>
    <mergeCell ref="C7:C8"/>
    <mergeCell ref="D7:D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16" sqref="B16"/>
    </sheetView>
  </sheetViews>
  <sheetFormatPr defaultRowHeight="12.75" x14ac:dyDescent="0.2"/>
  <cols>
    <col min="1" max="1" width="5.140625" customWidth="1"/>
    <col min="2" max="2" width="32.42578125" customWidth="1"/>
    <col min="3" max="3" width="6.28515625" customWidth="1"/>
    <col min="4" max="4" width="7.140625" customWidth="1"/>
  </cols>
  <sheetData>
    <row r="1" spans="1:4" ht="15.75" x14ac:dyDescent="0.2">
      <c r="A1" s="5"/>
      <c r="B1" s="74" t="s">
        <v>140</v>
      </c>
      <c r="C1" s="6"/>
      <c r="D1" s="6"/>
    </row>
    <row r="2" spans="1:4" ht="15.75" x14ac:dyDescent="0.2">
      <c r="A2" s="5"/>
      <c r="B2" s="74" t="s">
        <v>141</v>
      </c>
      <c r="C2" s="77" t="s">
        <v>142</v>
      </c>
      <c r="D2" s="77"/>
    </row>
    <row r="3" spans="1:4" ht="15.75" x14ac:dyDescent="0.25">
      <c r="A3" s="76" t="s">
        <v>1</v>
      </c>
      <c r="B3" s="76"/>
      <c r="C3" s="76"/>
      <c r="D3" s="76"/>
    </row>
    <row r="4" spans="1:4" ht="15.75" x14ac:dyDescent="0.25">
      <c r="A4" s="3"/>
      <c r="B4" s="3" t="str">
        <f>"04 июня 2026 г."</f>
        <v>04 июня 2026 г.</v>
      </c>
      <c r="C4" s="3"/>
      <c r="D4" s="3"/>
    </row>
    <row r="5" spans="1:4" ht="15.75" x14ac:dyDescent="0.25">
      <c r="A5" s="78" t="s">
        <v>79</v>
      </c>
      <c r="B5" s="78"/>
      <c r="C5" s="78"/>
      <c r="D5" s="78"/>
    </row>
    <row r="6" spans="1:4" ht="15.75" x14ac:dyDescent="0.25">
      <c r="A6" s="1"/>
      <c r="B6" s="1"/>
      <c r="C6" s="1"/>
      <c r="D6" s="1"/>
    </row>
    <row r="7" spans="1:4" x14ac:dyDescent="0.2">
      <c r="A7" s="79" t="s">
        <v>138</v>
      </c>
      <c r="B7" s="79" t="s">
        <v>139</v>
      </c>
      <c r="C7" s="79" t="s">
        <v>73</v>
      </c>
      <c r="D7" s="79" t="s">
        <v>0</v>
      </c>
    </row>
    <row r="8" spans="1:4" x14ac:dyDescent="0.2">
      <c r="A8" s="79"/>
      <c r="B8" s="79"/>
      <c r="C8" s="79"/>
      <c r="D8" s="79"/>
    </row>
    <row r="9" spans="1:4" ht="15.75" x14ac:dyDescent="0.2">
      <c r="A9" s="12"/>
      <c r="B9" s="71" t="s">
        <v>82</v>
      </c>
      <c r="C9" s="12"/>
      <c r="D9" s="13"/>
    </row>
    <row r="10" spans="1:4" ht="31.5" x14ac:dyDescent="0.2">
      <c r="A10" s="12" t="str">
        <f>"11/4"</f>
        <v>11/4</v>
      </c>
      <c r="B10" s="72" t="s">
        <v>83</v>
      </c>
      <c r="C10" s="12" t="str">
        <f>"150"</f>
        <v>150</v>
      </c>
      <c r="D10" s="13">
        <v>141.32649749999999</v>
      </c>
    </row>
    <row r="11" spans="1:4" ht="15.75" x14ac:dyDescent="0.2">
      <c r="A11" s="12" t="str">
        <f>"32/10"</f>
        <v>32/10</v>
      </c>
      <c r="B11" s="72" t="s">
        <v>84</v>
      </c>
      <c r="C11" s="12" t="str">
        <f>"180"</f>
        <v>180</v>
      </c>
      <c r="D11" s="13">
        <v>86.734224000000012</v>
      </c>
    </row>
    <row r="12" spans="1:4" ht="15.75" x14ac:dyDescent="0.2">
      <c r="A12" s="12" t="str">
        <f>"-"</f>
        <v>-</v>
      </c>
      <c r="B12" s="72" t="s">
        <v>85</v>
      </c>
      <c r="C12" s="12" t="str">
        <f>"5"</f>
        <v>5</v>
      </c>
      <c r="D12" s="13">
        <v>33.031381744611686</v>
      </c>
    </row>
    <row r="13" spans="1:4" ht="15.75" x14ac:dyDescent="0.2">
      <c r="A13" s="12" t="str">
        <f>"-"</f>
        <v>-</v>
      </c>
      <c r="B13" s="72" t="s">
        <v>86</v>
      </c>
      <c r="C13" s="12" t="str">
        <f>"25"</f>
        <v>25</v>
      </c>
      <c r="D13" s="13">
        <v>89.252497321778492</v>
      </c>
    </row>
    <row r="14" spans="1:4" ht="15.75" x14ac:dyDescent="0.2">
      <c r="A14" s="69"/>
      <c r="B14" s="73" t="s">
        <v>87</v>
      </c>
      <c r="C14" s="69"/>
      <c r="D14" s="70">
        <v>350.34</v>
      </c>
    </row>
    <row r="15" spans="1:4" ht="15.75" x14ac:dyDescent="0.2">
      <c r="A15" s="12"/>
      <c r="B15" s="71" t="s">
        <v>88</v>
      </c>
      <c r="C15" s="12"/>
      <c r="D15" s="13"/>
    </row>
    <row r="16" spans="1:4" ht="15.75" x14ac:dyDescent="0.2">
      <c r="A16" s="12" t="str">
        <f>"-"</f>
        <v>-</v>
      </c>
      <c r="B16" s="72" t="s">
        <v>144</v>
      </c>
      <c r="C16" s="12">
        <v>180</v>
      </c>
      <c r="D16" s="13">
        <v>77.83</v>
      </c>
    </row>
    <row r="17" spans="1:4" ht="15.75" x14ac:dyDescent="0.2">
      <c r="A17" s="69"/>
      <c r="B17" s="73" t="s">
        <v>89</v>
      </c>
      <c r="C17" s="69"/>
      <c r="D17" s="70">
        <v>77.83</v>
      </c>
    </row>
    <row r="18" spans="1:4" ht="15.75" x14ac:dyDescent="0.2">
      <c r="A18" s="12"/>
      <c r="B18" s="71" t="s">
        <v>90</v>
      </c>
      <c r="C18" s="12"/>
      <c r="D18" s="13"/>
    </row>
    <row r="19" spans="1:4" ht="15.75" x14ac:dyDescent="0.2">
      <c r="A19" s="12" t="str">
        <f>"-"</f>
        <v>-</v>
      </c>
      <c r="B19" s="72" t="s">
        <v>91</v>
      </c>
      <c r="C19" s="12">
        <v>20</v>
      </c>
      <c r="D19" s="13">
        <v>1.5421565375999993</v>
      </c>
    </row>
    <row r="20" spans="1:4" ht="15.75" x14ac:dyDescent="0.2">
      <c r="A20" s="12" t="str">
        <f>"2/2"</f>
        <v>2/2</v>
      </c>
      <c r="B20" s="72" t="s">
        <v>92</v>
      </c>
      <c r="C20" s="12" t="str">
        <f>"180"</f>
        <v>180</v>
      </c>
      <c r="D20" s="13">
        <v>96.010497509172282</v>
      </c>
    </row>
    <row r="21" spans="1:4" ht="15.75" x14ac:dyDescent="0.2">
      <c r="A21" s="12" t="str">
        <f>"4/9"</f>
        <v>4/9</v>
      </c>
      <c r="B21" s="72" t="s">
        <v>93</v>
      </c>
      <c r="C21" s="12" t="str">
        <f>"180"</f>
        <v>180</v>
      </c>
      <c r="D21" s="13">
        <v>292.93169520649803</v>
      </c>
    </row>
    <row r="22" spans="1:4" ht="15.75" x14ac:dyDescent="0.2">
      <c r="A22" s="12" t="str">
        <f>"6/10"</f>
        <v>6/10</v>
      </c>
      <c r="B22" s="72" t="s">
        <v>94</v>
      </c>
      <c r="C22" s="12" t="str">
        <f>"180"</f>
        <v>180</v>
      </c>
      <c r="D22" s="13">
        <v>67.491512999999998</v>
      </c>
    </row>
    <row r="23" spans="1:4" ht="15.75" x14ac:dyDescent="0.2">
      <c r="A23" s="12" t="str">
        <f>"-"</f>
        <v>-</v>
      </c>
      <c r="B23" s="72" t="s">
        <v>95</v>
      </c>
      <c r="C23" s="12" t="str">
        <f>"30"</f>
        <v>30</v>
      </c>
      <c r="D23" s="13">
        <v>95.183231133347377</v>
      </c>
    </row>
    <row r="24" spans="1:4" ht="15.75" x14ac:dyDescent="0.2">
      <c r="A24" s="12" t="str">
        <f>"-"</f>
        <v>-</v>
      </c>
      <c r="B24" s="72" t="s">
        <v>96</v>
      </c>
      <c r="C24" s="12" t="str">
        <f>"15"</f>
        <v>15</v>
      </c>
      <c r="D24" s="13">
        <v>29.006999999999998</v>
      </c>
    </row>
    <row r="25" spans="1:4" ht="15.75" x14ac:dyDescent="0.2">
      <c r="A25" s="69"/>
      <c r="B25" s="73" t="s">
        <v>97</v>
      </c>
      <c r="C25" s="69"/>
      <c r="D25" s="70">
        <v>582.16999999999996</v>
      </c>
    </row>
    <row r="26" spans="1:4" ht="15.75" x14ac:dyDescent="0.2">
      <c r="A26" s="12"/>
      <c r="B26" s="71" t="s">
        <v>98</v>
      </c>
      <c r="C26" s="12"/>
      <c r="D26" s="13"/>
    </row>
    <row r="27" spans="1:4" ht="15.75" x14ac:dyDescent="0.2">
      <c r="A27" s="12" t="str">
        <f>"28/12"</f>
        <v>28/12</v>
      </c>
      <c r="B27" s="72" t="s">
        <v>143</v>
      </c>
      <c r="C27" s="12" t="str">
        <f>"60"</f>
        <v>60</v>
      </c>
      <c r="D27" s="13">
        <v>188.11</v>
      </c>
    </row>
    <row r="28" spans="1:4" ht="15.75" x14ac:dyDescent="0.2">
      <c r="A28" s="12" t="str">
        <f>"29/10"</f>
        <v>29/10</v>
      </c>
      <c r="B28" s="72" t="s">
        <v>100</v>
      </c>
      <c r="C28" s="12" t="str">
        <f>"180"</f>
        <v>180</v>
      </c>
      <c r="D28" s="13">
        <v>33.736764292682913</v>
      </c>
    </row>
    <row r="29" spans="1:4" ht="15.75" x14ac:dyDescent="0.2">
      <c r="A29" s="69"/>
      <c r="B29" s="73" t="s">
        <v>101</v>
      </c>
      <c r="C29" s="69"/>
      <c r="D29" s="70">
        <f>SUM(D27:D28)</f>
        <v>221.84676429268293</v>
      </c>
    </row>
  </sheetData>
  <mergeCells count="7">
    <mergeCell ref="C2:D2"/>
    <mergeCell ref="A3:D3"/>
    <mergeCell ref="A5:D5"/>
    <mergeCell ref="A7:A8"/>
    <mergeCell ref="B7:B8"/>
    <mergeCell ref="C7:C8"/>
    <mergeCell ref="D7:D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D9" sqref="D9"/>
    </sheetView>
  </sheetViews>
  <sheetFormatPr defaultRowHeight="15" x14ac:dyDescent="0.25"/>
  <cols>
    <col min="1" max="1" width="12.140625" style="19" customWidth="1"/>
    <col min="2" max="2" width="11.5703125" style="19" customWidth="1"/>
    <col min="3" max="3" width="8" style="19" customWidth="1"/>
    <col min="4" max="4" width="41.5703125" style="19" customWidth="1"/>
    <col min="5" max="5" width="10.140625" style="63" customWidth="1"/>
    <col min="6" max="6" width="9.140625" style="19"/>
    <col min="7" max="7" width="13.42578125" style="19" customWidth="1"/>
    <col min="8" max="8" width="7.7109375" style="19" customWidth="1"/>
    <col min="9" max="9" width="7.85546875" style="19" customWidth="1"/>
    <col min="10" max="10" width="10.42578125" style="19" customWidth="1"/>
    <col min="11" max="16384" width="9.140625" style="19"/>
  </cols>
  <sheetData>
    <row r="1" spans="1:10" x14ac:dyDescent="0.25">
      <c r="A1" s="19" t="s">
        <v>103</v>
      </c>
      <c r="B1" s="80" t="s">
        <v>79</v>
      </c>
      <c r="C1" s="81"/>
      <c r="D1" s="82"/>
      <c r="E1" s="19" t="s">
        <v>105</v>
      </c>
      <c r="F1" s="20"/>
      <c r="I1" s="19" t="s">
        <v>106</v>
      </c>
      <c r="J1" s="21">
        <v>46170</v>
      </c>
    </row>
    <row r="2" spans="1:10" ht="7.5" customHeight="1" thickBot="1" x14ac:dyDescent="0.3">
      <c r="E2" s="19"/>
    </row>
    <row r="3" spans="1:10" ht="15.75" thickBot="1" x14ac:dyDescent="0.3">
      <c r="A3" s="22" t="s">
        <v>107</v>
      </c>
      <c r="B3" s="23" t="s">
        <v>108</v>
      </c>
      <c r="C3" s="23" t="s">
        <v>109</v>
      </c>
      <c r="D3" s="23" t="s">
        <v>110</v>
      </c>
      <c r="E3" s="23" t="s">
        <v>111</v>
      </c>
      <c r="F3" s="23" t="s">
        <v>112</v>
      </c>
      <c r="G3" s="23" t="s">
        <v>113</v>
      </c>
      <c r="H3" s="23" t="s">
        <v>114</v>
      </c>
      <c r="I3" s="23" t="s">
        <v>115</v>
      </c>
      <c r="J3" s="24" t="s">
        <v>116</v>
      </c>
    </row>
    <row r="4" spans="1:10" ht="30" x14ac:dyDescent="0.25">
      <c r="A4" s="25" t="s">
        <v>82</v>
      </c>
      <c r="B4" s="26" t="s">
        <v>117</v>
      </c>
      <c r="C4" s="64" t="s">
        <v>134</v>
      </c>
      <c r="D4" s="28" t="s">
        <v>83</v>
      </c>
      <c r="E4" s="29">
        <v>150</v>
      </c>
      <c r="F4" s="30"/>
      <c r="G4" s="31">
        <v>141.32649749999999</v>
      </c>
      <c r="H4" s="31">
        <v>4.26</v>
      </c>
      <c r="I4" s="31">
        <v>4.78</v>
      </c>
      <c r="J4" s="32">
        <v>20.6</v>
      </c>
    </row>
    <row r="5" spans="1:10" x14ac:dyDescent="0.25">
      <c r="A5" s="33"/>
      <c r="B5" s="34"/>
      <c r="C5" s="65" t="s">
        <v>135</v>
      </c>
      <c r="D5" s="35" t="s">
        <v>84</v>
      </c>
      <c r="E5" s="20">
        <v>180</v>
      </c>
      <c r="F5" s="36"/>
      <c r="G5" s="37">
        <v>86.734224000000012</v>
      </c>
      <c r="H5" s="37">
        <v>2.82</v>
      </c>
      <c r="I5" s="37">
        <v>2.89</v>
      </c>
      <c r="J5" s="38">
        <v>12.95</v>
      </c>
    </row>
    <row r="6" spans="1:10" x14ac:dyDescent="0.25">
      <c r="A6" s="33"/>
      <c r="B6" s="39" t="s">
        <v>118</v>
      </c>
      <c r="C6" s="65" t="s">
        <v>104</v>
      </c>
      <c r="D6" s="35" t="s">
        <v>85</v>
      </c>
      <c r="E6" s="20">
        <v>5</v>
      </c>
      <c r="F6" s="36"/>
      <c r="G6" s="37">
        <v>33.031381744611686</v>
      </c>
      <c r="H6" s="37">
        <v>0.04</v>
      </c>
      <c r="I6" s="37">
        <v>3.62</v>
      </c>
      <c r="J6" s="38">
        <v>0.06</v>
      </c>
    </row>
    <row r="7" spans="1:10" x14ac:dyDescent="0.25">
      <c r="A7" s="33"/>
      <c r="B7" s="39" t="s">
        <v>119</v>
      </c>
      <c r="C7" s="65" t="s">
        <v>104</v>
      </c>
      <c r="D7" s="35" t="s">
        <v>86</v>
      </c>
      <c r="E7" s="20">
        <v>25</v>
      </c>
      <c r="F7" s="36"/>
      <c r="G7" s="37">
        <v>89.252497321778492</v>
      </c>
      <c r="H7" s="37">
        <v>2.5499999999999998</v>
      </c>
      <c r="I7" s="37">
        <v>0.99</v>
      </c>
      <c r="J7" s="38">
        <v>17.649999999999999</v>
      </c>
    </row>
    <row r="8" spans="1:10" x14ac:dyDescent="0.25">
      <c r="A8" s="33"/>
      <c r="B8" s="39" t="s">
        <v>120</v>
      </c>
      <c r="C8" s="34"/>
      <c r="D8" s="35"/>
      <c r="E8" s="20"/>
      <c r="F8" s="36"/>
      <c r="G8" s="37"/>
      <c r="H8" s="37"/>
      <c r="I8" s="37"/>
      <c r="J8" s="38"/>
    </row>
    <row r="9" spans="1:10" x14ac:dyDescent="0.25">
      <c r="A9" s="33"/>
      <c r="B9" s="34"/>
      <c r="C9" s="34"/>
      <c r="D9" s="35"/>
      <c r="E9" s="20"/>
      <c r="F9" s="36"/>
      <c r="G9" s="37"/>
      <c r="H9" s="37"/>
      <c r="I9" s="37"/>
      <c r="J9" s="38"/>
    </row>
    <row r="10" spans="1:10" ht="15.75" thickBot="1" x14ac:dyDescent="0.3">
      <c r="A10" s="40"/>
      <c r="B10" s="41"/>
      <c r="C10" s="41"/>
      <c r="D10" s="42"/>
      <c r="E10" s="43"/>
      <c r="F10" s="44"/>
      <c r="G10" s="45"/>
      <c r="H10" s="45"/>
      <c r="I10" s="45"/>
      <c r="J10" s="46"/>
    </row>
    <row r="11" spans="1:10" x14ac:dyDescent="0.25">
      <c r="A11" s="25" t="s">
        <v>121</v>
      </c>
      <c r="B11" s="47" t="s">
        <v>120</v>
      </c>
      <c r="C11" s="27"/>
      <c r="D11" s="28"/>
      <c r="E11" s="29"/>
      <c r="F11" s="30"/>
      <c r="G11" s="31"/>
      <c r="H11" s="31"/>
      <c r="I11" s="31"/>
      <c r="J11" s="32"/>
    </row>
    <row r="12" spans="1:10" x14ac:dyDescent="0.25">
      <c r="A12" s="33"/>
      <c r="B12" s="34"/>
      <c r="C12" s="34"/>
      <c r="D12" s="35"/>
      <c r="E12" s="20"/>
      <c r="F12" s="36"/>
      <c r="G12" s="37"/>
      <c r="H12" s="37"/>
      <c r="I12" s="37"/>
      <c r="J12" s="38"/>
    </row>
    <row r="13" spans="1:10" ht="15.75" thickBot="1" x14ac:dyDescent="0.3">
      <c r="A13" s="40"/>
      <c r="B13" s="41"/>
      <c r="C13" s="41"/>
      <c r="D13" s="42"/>
      <c r="E13" s="43"/>
      <c r="F13" s="44"/>
      <c r="G13" s="45"/>
      <c r="H13" s="45"/>
      <c r="I13" s="45"/>
      <c r="J13" s="46"/>
    </row>
    <row r="14" spans="1:10" x14ac:dyDescent="0.25">
      <c r="A14" s="33" t="s">
        <v>122</v>
      </c>
      <c r="B14" s="48" t="s">
        <v>123</v>
      </c>
      <c r="C14" s="49"/>
      <c r="D14" s="50"/>
      <c r="E14" s="51"/>
      <c r="F14" s="52"/>
      <c r="G14" s="53"/>
      <c r="H14" s="53"/>
      <c r="I14" s="53"/>
      <c r="J14" s="54"/>
    </row>
    <row r="15" spans="1:10" x14ac:dyDescent="0.25">
      <c r="A15" s="33"/>
      <c r="B15" s="39" t="s">
        <v>124</v>
      </c>
      <c r="C15" s="34"/>
      <c r="D15" s="35"/>
      <c r="E15" s="20"/>
      <c r="F15" s="36"/>
      <c r="G15" s="37"/>
      <c r="H15" s="37"/>
      <c r="I15" s="37"/>
      <c r="J15" s="38"/>
    </row>
    <row r="16" spans="1:10" x14ac:dyDescent="0.25">
      <c r="A16" s="33"/>
      <c r="B16" s="39" t="s">
        <v>125</v>
      </c>
      <c r="C16" s="34"/>
      <c r="D16" s="35"/>
      <c r="E16" s="20"/>
      <c r="F16" s="36"/>
      <c r="G16" s="37"/>
      <c r="H16" s="37"/>
      <c r="I16" s="37"/>
      <c r="J16" s="38"/>
    </row>
    <row r="17" spans="1:10" x14ac:dyDescent="0.25">
      <c r="A17" s="33"/>
      <c r="B17" s="39" t="s">
        <v>126</v>
      </c>
      <c r="C17" s="34"/>
      <c r="D17" s="35"/>
      <c r="E17" s="20"/>
      <c r="F17" s="36"/>
      <c r="G17" s="37"/>
      <c r="H17" s="37"/>
      <c r="I17" s="37"/>
      <c r="J17" s="38"/>
    </row>
    <row r="18" spans="1:10" x14ac:dyDescent="0.25">
      <c r="A18" s="33"/>
      <c r="B18" s="39" t="s">
        <v>127</v>
      </c>
      <c r="C18" s="34"/>
      <c r="D18" s="35"/>
      <c r="E18" s="20"/>
      <c r="F18" s="36"/>
      <c r="G18" s="37"/>
      <c r="H18" s="37"/>
      <c r="I18" s="37"/>
      <c r="J18" s="38"/>
    </row>
    <row r="19" spans="1:10" x14ac:dyDescent="0.25">
      <c r="A19" s="33"/>
      <c r="B19" s="39" t="s">
        <v>128</v>
      </c>
      <c r="C19" s="34"/>
      <c r="D19" s="35"/>
      <c r="E19" s="20"/>
      <c r="F19" s="36"/>
      <c r="G19" s="37"/>
      <c r="H19" s="37"/>
      <c r="I19" s="37"/>
      <c r="J19" s="38"/>
    </row>
    <row r="20" spans="1:10" x14ac:dyDescent="0.25">
      <c r="A20" s="33"/>
      <c r="B20" s="39" t="s">
        <v>129</v>
      </c>
      <c r="C20" s="34"/>
      <c r="D20" s="35"/>
      <c r="E20" s="20"/>
      <c r="F20" s="36"/>
      <c r="G20" s="37"/>
      <c r="H20" s="37"/>
      <c r="I20" s="37"/>
      <c r="J20" s="38"/>
    </row>
    <row r="21" spans="1:10" x14ac:dyDescent="0.25">
      <c r="A21" s="33"/>
      <c r="B21" s="55"/>
      <c r="C21" s="55"/>
      <c r="D21" s="56"/>
      <c r="E21" s="57"/>
      <c r="F21" s="58"/>
      <c r="G21" s="59"/>
      <c r="H21" s="59"/>
      <c r="I21" s="59"/>
      <c r="J21" s="60"/>
    </row>
    <row r="22" spans="1:10" ht="15.75" thickBot="1" x14ac:dyDescent="0.3">
      <c r="A22" s="40"/>
      <c r="B22" s="41"/>
      <c r="C22" s="41"/>
      <c r="D22" s="42"/>
      <c r="E22" s="43"/>
      <c r="F22" s="44"/>
      <c r="G22" s="45"/>
      <c r="H22" s="45"/>
      <c r="I22" s="45"/>
      <c r="J22" s="46"/>
    </row>
    <row r="23" spans="1:10" ht="30" x14ac:dyDescent="0.25">
      <c r="A23" s="25" t="s">
        <v>98</v>
      </c>
      <c r="B23" s="47" t="s">
        <v>130</v>
      </c>
      <c r="C23" s="64" t="s">
        <v>136</v>
      </c>
      <c r="D23" s="28" t="s">
        <v>99</v>
      </c>
      <c r="E23" s="29">
        <v>60</v>
      </c>
      <c r="F23" s="30"/>
      <c r="G23" s="31">
        <v>126.78648006857141</v>
      </c>
      <c r="H23" s="31">
        <v>4.07</v>
      </c>
      <c r="I23" s="31">
        <v>2.81</v>
      </c>
      <c r="J23" s="32">
        <v>21.79</v>
      </c>
    </row>
    <row r="24" spans="1:10" x14ac:dyDescent="0.25">
      <c r="A24" s="33"/>
      <c r="B24" s="61" t="s">
        <v>127</v>
      </c>
      <c r="C24" s="65" t="s">
        <v>137</v>
      </c>
      <c r="D24" s="35" t="s">
        <v>100</v>
      </c>
      <c r="E24" s="20">
        <v>180</v>
      </c>
      <c r="F24" s="36"/>
      <c r="G24" s="37">
        <v>33.736764292682913</v>
      </c>
      <c r="H24" s="37">
        <v>0.08</v>
      </c>
      <c r="I24" s="37">
        <v>0.02</v>
      </c>
      <c r="J24" s="38">
        <v>8.7100000000000009</v>
      </c>
    </row>
    <row r="25" spans="1:10" x14ac:dyDescent="0.25">
      <c r="A25" s="33"/>
      <c r="B25" s="55"/>
      <c r="C25" s="55"/>
      <c r="D25" s="56"/>
      <c r="E25" s="57"/>
      <c r="F25" s="58"/>
      <c r="G25" s="59"/>
      <c r="H25" s="59"/>
      <c r="I25" s="59"/>
      <c r="J25" s="60"/>
    </row>
    <row r="26" spans="1:10" ht="15.75" thickBot="1" x14ac:dyDescent="0.3">
      <c r="A26" s="40"/>
      <c r="B26" s="41"/>
      <c r="C26" s="41"/>
      <c r="D26" s="42"/>
      <c r="E26" s="43"/>
      <c r="F26" s="44"/>
      <c r="G26" s="45"/>
      <c r="H26" s="45"/>
      <c r="I26" s="45"/>
      <c r="J26" s="46"/>
    </row>
    <row r="27" spans="1:10" x14ac:dyDescent="0.25">
      <c r="A27" s="33" t="s">
        <v>131</v>
      </c>
      <c r="B27" s="26" t="s">
        <v>117</v>
      </c>
      <c r="C27" s="49"/>
      <c r="D27" s="50"/>
      <c r="E27" s="51"/>
      <c r="F27" s="52"/>
      <c r="G27" s="53"/>
      <c r="H27" s="53"/>
      <c r="I27" s="53"/>
      <c r="J27" s="54"/>
    </row>
    <row r="28" spans="1:10" x14ac:dyDescent="0.25">
      <c r="A28" s="33"/>
      <c r="B28" s="39" t="s">
        <v>126</v>
      </c>
      <c r="C28" s="34"/>
      <c r="D28" s="35"/>
      <c r="E28" s="20"/>
      <c r="F28" s="36"/>
      <c r="G28" s="37"/>
      <c r="H28" s="37"/>
      <c r="I28" s="37"/>
      <c r="J28" s="38"/>
    </row>
    <row r="29" spans="1:10" x14ac:dyDescent="0.25">
      <c r="A29" s="33"/>
      <c r="B29" s="39" t="s">
        <v>127</v>
      </c>
      <c r="C29" s="34"/>
      <c r="D29" s="35"/>
      <c r="E29" s="20"/>
      <c r="F29" s="36"/>
      <c r="G29" s="37"/>
      <c r="H29" s="37"/>
      <c r="I29" s="37"/>
      <c r="J29" s="38"/>
    </row>
    <row r="30" spans="1:10" x14ac:dyDescent="0.25">
      <c r="A30" s="33"/>
      <c r="B30" s="39" t="s">
        <v>119</v>
      </c>
      <c r="C30" s="34"/>
      <c r="D30" s="35"/>
      <c r="E30" s="20"/>
      <c r="F30" s="36"/>
      <c r="G30" s="37"/>
      <c r="H30" s="37"/>
      <c r="I30" s="37"/>
      <c r="J30" s="38"/>
    </row>
    <row r="31" spans="1:10" x14ac:dyDescent="0.25">
      <c r="A31" s="33"/>
      <c r="B31" s="55"/>
      <c r="C31" s="55"/>
      <c r="D31" s="56"/>
      <c r="E31" s="57"/>
      <c r="F31" s="58"/>
      <c r="G31" s="59"/>
      <c r="H31" s="59"/>
      <c r="I31" s="59"/>
      <c r="J31" s="60"/>
    </row>
    <row r="32" spans="1:10" ht="15.75" thickBot="1" x14ac:dyDescent="0.3">
      <c r="A32" s="40"/>
      <c r="B32" s="41"/>
      <c r="C32" s="41"/>
      <c r="D32" s="42"/>
      <c r="E32" s="43"/>
      <c r="F32" s="44"/>
      <c r="G32" s="45"/>
      <c r="H32" s="45"/>
      <c r="I32" s="45"/>
      <c r="J32" s="46"/>
    </row>
    <row r="33" spans="1:10" x14ac:dyDescent="0.25">
      <c r="A33" s="25" t="s">
        <v>132</v>
      </c>
      <c r="B33" s="47" t="s">
        <v>133</v>
      </c>
      <c r="C33" s="27"/>
      <c r="D33" s="28"/>
      <c r="E33" s="29"/>
      <c r="F33" s="30"/>
      <c r="G33" s="31"/>
      <c r="H33" s="31"/>
      <c r="I33" s="31"/>
      <c r="J33" s="32"/>
    </row>
    <row r="34" spans="1:10" x14ac:dyDescent="0.25">
      <c r="A34" s="33"/>
      <c r="B34" s="61" t="s">
        <v>130</v>
      </c>
      <c r="C34" s="49"/>
      <c r="D34" s="50"/>
      <c r="E34" s="51"/>
      <c r="F34" s="52"/>
      <c r="G34" s="53"/>
      <c r="H34" s="53"/>
      <c r="I34" s="53"/>
      <c r="J34" s="54"/>
    </row>
    <row r="35" spans="1:10" x14ac:dyDescent="0.25">
      <c r="A35" s="33"/>
      <c r="B35" s="61" t="s">
        <v>127</v>
      </c>
      <c r="C35" s="34"/>
      <c r="D35" s="35"/>
      <c r="E35" s="20"/>
      <c r="F35" s="36"/>
      <c r="G35" s="37"/>
      <c r="H35" s="37"/>
      <c r="I35" s="37"/>
      <c r="J35" s="38"/>
    </row>
    <row r="36" spans="1:10" x14ac:dyDescent="0.25">
      <c r="A36" s="33"/>
      <c r="B36" s="62" t="s">
        <v>120</v>
      </c>
      <c r="C36" s="55"/>
      <c r="D36" s="56"/>
      <c r="E36" s="57"/>
      <c r="F36" s="58"/>
      <c r="G36" s="59"/>
      <c r="H36" s="59"/>
      <c r="I36" s="59"/>
      <c r="J36" s="60"/>
    </row>
    <row r="37" spans="1:10" x14ac:dyDescent="0.25">
      <c r="A37" s="33"/>
      <c r="B37" s="55"/>
      <c r="C37" s="55"/>
      <c r="D37" s="56"/>
      <c r="E37" s="57"/>
      <c r="F37" s="58"/>
      <c r="G37" s="59"/>
      <c r="H37" s="59"/>
      <c r="I37" s="59"/>
      <c r="J37" s="60"/>
    </row>
    <row r="38" spans="1:10" ht="15.75" thickBot="1" x14ac:dyDescent="0.3">
      <c r="A38" s="40"/>
      <c r="B38" s="41"/>
      <c r="C38" s="41"/>
      <c r="D38" s="42"/>
      <c r="E38" s="43"/>
      <c r="F38" s="44"/>
      <c r="G38" s="45"/>
      <c r="H38" s="45"/>
      <c r="I38" s="45"/>
      <c r="J38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2" sqref="B12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74</v>
      </c>
      <c r="B1" s="8">
        <v>46170.373530092591</v>
      </c>
    </row>
    <row r="2" spans="1:2" x14ac:dyDescent="0.2">
      <c r="A2" t="s">
        <v>75</v>
      </c>
      <c r="B2" s="8">
        <v>46170.445162037038</v>
      </c>
    </row>
    <row r="3" spans="1:2" x14ac:dyDescent="0.2">
      <c r="A3" t="s">
        <v>76</v>
      </c>
      <c r="B3" t="s">
        <v>80</v>
      </c>
    </row>
    <row r="4" spans="1:2" x14ac:dyDescent="0.2">
      <c r="A4" t="s">
        <v>77</v>
      </c>
      <c r="B4" t="s">
        <v>81</v>
      </c>
    </row>
    <row r="5" spans="1:2" x14ac:dyDescent="0.2">
      <c r="B5">
        <v>97</v>
      </c>
    </row>
    <row r="6" spans="1:2" x14ac:dyDescent="0.2">
      <c r="B6" s="18" t="s">
        <v>145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27</vt:i4>
      </vt:variant>
    </vt:vector>
  </HeadingPairs>
  <TitlesOfParts>
    <vt:vector size="32" baseType="lpstr">
      <vt:lpstr>04.06.2026</vt:lpstr>
      <vt:lpstr>Лист2</vt:lpstr>
      <vt:lpstr>Лист3</vt:lpstr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Работа</cp:lastModifiedBy>
  <cp:lastPrinted>2026-04-08T06:47:10Z</cp:lastPrinted>
  <dcterms:created xsi:type="dcterms:W3CDTF">2002-09-22T07:35:02Z</dcterms:created>
  <dcterms:modified xsi:type="dcterms:W3CDTF">2026-05-29T06:52:56Z</dcterms:modified>
</cp:coreProperties>
</file>