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esktop\Меню 2026г\Июль\"/>
    </mc:Choice>
  </mc:AlternateContent>
  <bookViews>
    <workbookView xWindow="240" yWindow="135" windowWidth="11355" windowHeight="6150"/>
  </bookViews>
  <sheets>
    <sheet name="07.07.2026" sheetId="1" r:id="rId1"/>
    <sheet name="Лист2" sheetId="4" r:id="rId2"/>
    <sheet name="1" sheetId="3" r:id="rId3"/>
    <sheet name="Dop" sheetId="2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'07.07.2026'!$A$3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C27" i="4" l="1"/>
  <c r="C26" i="4"/>
  <c r="C21" i="4"/>
  <c r="C19" i="4"/>
  <c r="C18" i="4"/>
  <c r="C17" i="4"/>
  <c r="C16" i="4"/>
  <c r="C13" i="4"/>
  <c r="C10" i="4"/>
  <c r="C7" i="4"/>
  <c r="CD28" i="4"/>
  <c r="A27" i="4"/>
  <c r="A26" i="4"/>
  <c r="CD24" i="4"/>
  <c r="C23" i="4"/>
  <c r="A23" i="4"/>
  <c r="C22" i="4"/>
  <c r="A22" i="4"/>
  <c r="A21" i="4"/>
  <c r="C20" i="4"/>
  <c r="A20" i="4"/>
  <c r="A19" i="4"/>
  <c r="A18" i="4"/>
  <c r="A17" i="4"/>
  <c r="A16" i="4"/>
  <c r="CD14" i="4"/>
  <c r="A13" i="4"/>
  <c r="CD11" i="4"/>
  <c r="A10" i="4"/>
  <c r="C9" i="4"/>
  <c r="A9" i="4"/>
  <c r="C8" i="4"/>
  <c r="A8" i="4"/>
  <c r="A7" i="4"/>
  <c r="CD30" i="1"/>
  <c r="CD26" i="1"/>
  <c r="CD16" i="1"/>
  <c r="CD13" i="1"/>
  <c r="A29" i="1"/>
  <c r="C29" i="1"/>
  <c r="A28" i="1"/>
  <c r="C28" i="1"/>
  <c r="A25" i="1"/>
  <c r="C25" i="1"/>
  <c r="A24" i="1"/>
  <c r="C24" i="1"/>
  <c r="A23" i="1"/>
  <c r="C23" i="1"/>
  <c r="A22" i="1"/>
  <c r="C22" i="1"/>
  <c r="A21" i="1"/>
  <c r="C21" i="1"/>
  <c r="A20" i="1"/>
  <c r="C20" i="1"/>
  <c r="A19" i="1"/>
  <c r="C19" i="1"/>
  <c r="A18" i="1"/>
  <c r="C18" i="1"/>
  <c r="A15" i="1"/>
  <c r="C15" i="1"/>
  <c r="A12" i="1"/>
  <c r="C12" i="1"/>
  <c r="A11" i="1"/>
  <c r="C11" i="1"/>
  <c r="A10" i="1"/>
  <c r="C10" i="1"/>
  <c r="A9" i="1"/>
  <c r="C9" i="1"/>
  <c r="B3" i="1"/>
</calcChain>
</file>

<file path=xl/sharedStrings.xml><?xml version="1.0" encoding="utf-8"?>
<sst xmlns="http://schemas.openxmlformats.org/spreadsheetml/2006/main" count="295" uniqueCount="160">
  <si>
    <t>всего</t>
  </si>
  <si>
    <t>в т.ч. жив.</t>
  </si>
  <si>
    <t>в т.ч. раст.</t>
  </si>
  <si>
    <t>ЭЦ, ккал</t>
  </si>
  <si>
    <t>МЕНЮ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</si>
  <si>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</si>
  <si>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</si>
  <si>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</si>
  <si>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</si>
  <si>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</si>
  <si>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</si>
  <si>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</si>
  <si>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</si>
  <si>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</si>
  <si>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</si>
  <si>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</si>
  <si>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</si>
  <si>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</si>
  <si>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</si>
  <si>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</si>
  <si>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</si>
  <si>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</si>
  <si>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</si>
  <si>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</si>
  <si>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</si>
  <si>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</si>
  <si>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</si>
  <si>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</si>
  <si>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</si>
  <si>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</si>
  <si>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</si>
  <si>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</si>
  <si>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</si>
  <si>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</si>
  <si>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</si>
  <si>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</si>
  <si>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</si>
  <si>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</si>
  <si>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</si>
  <si>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</si>
  <si>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</si>
  <si>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</si>
  <si>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</si>
  <si>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</si>
  <si>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</si>
  <si>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</si>
  <si>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</si>
  <si>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</si>
  <si>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</si>
  <si>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</si>
  <si>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</si>
  <si>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</si>
  <si>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</si>
  <si>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</si>
  <si>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</si>
  <si>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</si>
  <si>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</si>
  <si>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</si>
  <si>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</si>
  <si>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</si>
  <si>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</si>
  <si>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</si>
  <si>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</si>
  <si>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</si>
  <si>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</si>
  <si>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</si>
  <si>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</si>
  <si>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</si>
  <si>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</si>
  <si>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А,мг</t>
  </si>
  <si>
    <t>РЭ,мкг</t>
  </si>
  <si>
    <t>ТЭ,мг</t>
  </si>
  <si>
    <t>Витамины, мг</t>
  </si>
  <si>
    <t>Минеральные элементы, мг</t>
  </si>
  <si>
    <r>
      <t>В</t>
    </r>
    <r>
      <rPr>
        <vertAlign val="subscript"/>
        <sz val="12"/>
        <rFont val="Times New Roman"/>
        <family val="1"/>
        <charset val="204"/>
      </rPr>
      <t>1</t>
    </r>
  </si>
  <si>
    <r>
      <t>В</t>
    </r>
    <r>
      <rPr>
        <vertAlign val="subscript"/>
        <sz val="12"/>
        <rFont val="Times New Roman"/>
        <family val="1"/>
        <charset val="204"/>
      </rPr>
      <t>2</t>
    </r>
  </si>
  <si>
    <t>Дата составления</t>
  </si>
  <si>
    <t>Дата печати</t>
  </si>
  <si>
    <t>Группа</t>
  </si>
  <si>
    <t>Физ.Норма</t>
  </si>
  <si>
    <t>Вита-мин С, мг</t>
  </si>
  <si>
    <t>Цена, руб</t>
  </si>
  <si>
    <t>Доля, %</t>
  </si>
  <si>
    <t>I (макс.), мкг</t>
  </si>
  <si>
    <t>I (мин.), мкг</t>
  </si>
  <si>
    <t>I (сред.), мкг</t>
  </si>
  <si>
    <t>Zn (макс.), мкг</t>
  </si>
  <si>
    <t>Zn (мин.), мкг</t>
  </si>
  <si>
    <t>Zn (сред.), мкг</t>
  </si>
  <si>
    <t>Se (макс.), мкг</t>
  </si>
  <si>
    <t>Se (мин.), мкг</t>
  </si>
  <si>
    <t>Se (сред.), мкг</t>
  </si>
  <si>
    <t>Вложен-ный сахар, г</t>
  </si>
  <si>
    <t>Вложен-ная соль, г</t>
  </si>
  <si>
    <t>МАДОУ "Детский сад № 7 "Золотой ключик"</t>
  </si>
  <si>
    <t>Утверждаю
__________Зудихина Н.Г.</t>
  </si>
  <si>
    <t>без группы</t>
  </si>
  <si>
    <t>без физ.норм</t>
  </si>
  <si>
    <t>Завтрак</t>
  </si>
  <si>
    <t>Каша ячневая молочная с маслом сливочным</t>
  </si>
  <si>
    <t>Масло сливочное</t>
  </si>
  <si>
    <t>Батон</t>
  </si>
  <si>
    <t>Какао с молоком</t>
  </si>
  <si>
    <t>Итого за 'Завтрак'</t>
  </si>
  <si>
    <t>10:00</t>
  </si>
  <si>
    <t>Фрукты</t>
  </si>
  <si>
    <t>Итого за '10:00'</t>
  </si>
  <si>
    <t>Обед</t>
  </si>
  <si>
    <t>Свекольник со сметаной</t>
  </si>
  <si>
    <t>Каша рисовая с овощами</t>
  </si>
  <si>
    <t>Биточки (котлеты) из рыбы</t>
  </si>
  <si>
    <t>Напиток из шиповника</t>
  </si>
  <si>
    <t>Хлеб пшеничный</t>
  </si>
  <si>
    <t>Хлеб ржаной</t>
  </si>
  <si>
    <t>Итого за 'Обед'</t>
  </si>
  <si>
    <t>Полдник</t>
  </si>
  <si>
    <t>Печенье</t>
  </si>
  <si>
    <t>Кофейный напиток с молоком</t>
  </si>
  <si>
    <t>Итого за 'Полдник'</t>
  </si>
  <si>
    <t>Ясли</t>
  </si>
  <si>
    <t>07.07.2026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</si>
  <si>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</si>
  <si>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</si>
  <si>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</si>
  <si>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</si>
  <si>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</si>
  <si>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</si>
  <si>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</si>
  <si>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</si>
  <si>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</si>
  <si>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</si>
  <si>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</si>
  <si>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</si>
  <si>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</si>
  <si>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</si>
  <si>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</si>
  <si>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</si>
  <si>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</si>
  <si>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</si>
  <si>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</si>
  <si>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</si>
  <si>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</si>
  <si>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</si>
  <si>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</si>
  <si>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</si>
  <si>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</si>
  <si>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</si>
  <si>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</si>
  <si>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</si>
  <si>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</si>
  <si>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</si>
  <si>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</si>
  <si>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15/4</t>
  </si>
  <si>
    <t>36/10</t>
  </si>
  <si>
    <t>32/10</t>
  </si>
  <si>
    <t>№</t>
  </si>
  <si>
    <t>Угле-воды</t>
  </si>
  <si>
    <t>Вы-ход</t>
  </si>
  <si>
    <t xml:space="preserve">Соус красный  </t>
  </si>
  <si>
    <t>Помидор свеж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</si>
</sst>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vertAlign val="sub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0" fillId="0" borderId="0" xfId="0" applyNumberFormat="1"/>
    <xf numFmtId="2" fontId="1" fillId="0" borderId="0" xfId="0" applyNumberFormat="1" applyFont="1"/>
    <xf numFmtId="2" fontId="4" fillId="0" borderId="0" xfId="0" applyNumberFormat="1" applyFont="1"/>
    <xf numFmtId="0" fontId="1" fillId="0" borderId="2" xfId="0" applyFont="1" applyBorder="1" applyAlignment="1">
      <alignment vertical="center"/>
    </xf>
    <xf numFmtId="0" fontId="1" fillId="0" borderId="2" xfId="0" applyFont="1" applyBorder="1"/>
    <xf numFmtId="0" fontId="1" fillId="0" borderId="2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vertical="top"/>
    </xf>
    <xf numFmtId="2" fontId="1" fillId="0" borderId="2" xfId="0" applyNumberFormat="1" applyFont="1" applyBorder="1"/>
    <xf numFmtId="0" fontId="1" fillId="0" borderId="6" xfId="0" applyNumberFormat="1" applyFont="1" applyBorder="1" applyAlignment="1">
      <alignment vertical="top"/>
    </xf>
    <xf numFmtId="0" fontId="1" fillId="0" borderId="6" xfId="0" applyFont="1" applyBorder="1"/>
    <xf numFmtId="2" fontId="1" fillId="0" borderId="6" xfId="0" applyNumberFormat="1" applyFont="1" applyBorder="1"/>
    <xf numFmtId="0" fontId="4" fillId="0" borderId="0" xfId="0" applyNumberFormat="1" applyFont="1" applyAlignment="1">
      <alignment vertical="top"/>
    </xf>
    <xf numFmtId="0" fontId="4" fillId="0" borderId="0" xfId="0" applyFont="1"/>
    <xf numFmtId="0" fontId="0" fillId="0" borderId="0" xfId="0" quotePrefix="1"/>
    <xf numFmtId="0" fontId="5" fillId="0" borderId="0" xfId="1"/>
    <xf numFmtId="49" fontId="5" fillId="2" borderId="2" xfId="1" applyNumberFormat="1" applyFill="1" applyBorder="1" applyProtection="1">
      <protection locked="0"/>
    </xf>
    <xf numFmtId="14" fontId="5" fillId="2" borderId="2" xfId="1" applyNumberFormat="1" applyFill="1" applyBorder="1" applyProtection="1">
      <protection locked="0"/>
    </xf>
    <xf numFmtId="0" fontId="5" fillId="0" borderId="8" xfId="1" applyBorder="1" applyAlignment="1">
      <alignment horizontal="center"/>
    </xf>
    <xf numFmtId="0" fontId="5" fillId="0" borderId="9" xfId="1" applyBorder="1" applyAlignment="1">
      <alignment horizontal="center"/>
    </xf>
    <xf numFmtId="0" fontId="5" fillId="0" borderId="10" xfId="1" applyBorder="1" applyAlignment="1">
      <alignment horizontal="center"/>
    </xf>
    <xf numFmtId="0" fontId="5" fillId="0" borderId="11" xfId="1" applyBorder="1"/>
    <xf numFmtId="0" fontId="5" fillId="0" borderId="12" xfId="1" applyBorder="1"/>
    <xf numFmtId="0" fontId="5" fillId="2" borderId="12" xfId="1" applyFill="1" applyBorder="1" applyProtection="1">
      <protection locked="0"/>
    </xf>
    <xf numFmtId="0" fontId="5" fillId="2" borderId="12" xfId="1" applyFill="1" applyBorder="1" applyAlignment="1" applyProtection="1">
      <alignment wrapText="1"/>
      <protection locked="0"/>
    </xf>
    <xf numFmtId="49" fontId="5" fillId="2" borderId="12" xfId="1" applyNumberFormat="1" applyFill="1" applyBorder="1" applyProtection="1">
      <protection locked="0"/>
    </xf>
    <xf numFmtId="2" fontId="5" fillId="2" borderId="12" xfId="1" applyNumberFormat="1" applyFill="1" applyBorder="1" applyProtection="1">
      <protection locked="0"/>
    </xf>
    <xf numFmtId="1" fontId="5" fillId="2" borderId="12" xfId="1" applyNumberFormat="1" applyFill="1" applyBorder="1" applyProtection="1">
      <protection locked="0"/>
    </xf>
    <xf numFmtId="1" fontId="5" fillId="2" borderId="13" xfId="1" applyNumberFormat="1" applyFill="1" applyBorder="1" applyProtection="1">
      <protection locked="0"/>
    </xf>
    <xf numFmtId="0" fontId="5" fillId="0" borderId="14" xfId="1" applyBorder="1"/>
    <xf numFmtId="0" fontId="5" fillId="2" borderId="2" xfId="1" applyFill="1" applyBorder="1" applyProtection="1">
      <protection locked="0"/>
    </xf>
    <xf numFmtId="0" fontId="5" fillId="2" borderId="2" xfId="1" applyFill="1" applyBorder="1" applyAlignment="1" applyProtection="1">
      <alignment wrapText="1"/>
      <protection locked="0"/>
    </xf>
    <xf numFmtId="2" fontId="5" fillId="2" borderId="2" xfId="1" applyNumberFormat="1" applyFill="1" applyBorder="1" applyProtection="1">
      <protection locked="0"/>
    </xf>
    <xf numFmtId="1" fontId="5" fillId="2" borderId="2" xfId="1" applyNumberFormat="1" applyFill="1" applyBorder="1" applyProtection="1">
      <protection locked="0"/>
    </xf>
    <xf numFmtId="1" fontId="5" fillId="2" borderId="15" xfId="1" applyNumberFormat="1" applyFill="1" applyBorder="1" applyProtection="1">
      <protection locked="0"/>
    </xf>
    <xf numFmtId="0" fontId="5" fillId="0" borderId="2" xfId="1" applyBorder="1"/>
    <xf numFmtId="0" fontId="5" fillId="0" borderId="16" xfId="1" applyBorder="1"/>
    <xf numFmtId="0" fontId="5" fillId="2" borderId="17" xfId="1" applyFill="1" applyBorder="1" applyProtection="1">
      <protection locked="0"/>
    </xf>
    <xf numFmtId="0" fontId="5" fillId="2" borderId="17" xfId="1" applyFill="1" applyBorder="1" applyAlignment="1" applyProtection="1">
      <alignment wrapText="1"/>
      <protection locked="0"/>
    </xf>
    <xf numFmtId="49" fontId="5" fillId="2" borderId="17" xfId="1" applyNumberFormat="1" applyFill="1" applyBorder="1" applyProtection="1">
      <protection locked="0"/>
    </xf>
    <xf numFmtId="2" fontId="5" fillId="2" borderId="17" xfId="1" applyNumberFormat="1" applyFill="1" applyBorder="1" applyProtection="1">
      <protection locked="0"/>
    </xf>
    <xf numFmtId="1" fontId="5" fillId="2" borderId="17" xfId="1" applyNumberFormat="1" applyFill="1" applyBorder="1" applyProtection="1">
      <protection locked="0"/>
    </xf>
    <xf numFmtId="1" fontId="5" fillId="2" borderId="18" xfId="1" applyNumberFormat="1" applyFill="1" applyBorder="1" applyProtection="1">
      <protection locked="0"/>
    </xf>
    <xf numFmtId="0" fontId="5" fillId="3" borderId="12" xfId="1" applyFill="1" applyBorder="1"/>
    <xf numFmtId="0" fontId="5" fillId="0" borderId="19" xfId="1" applyBorder="1"/>
    <xf numFmtId="0" fontId="5" fillId="2" borderId="19" xfId="1" applyFill="1" applyBorder="1" applyProtection="1">
      <protection locked="0"/>
    </xf>
    <xf numFmtId="0" fontId="5" fillId="2" borderId="19" xfId="1" applyFill="1" applyBorder="1" applyAlignment="1" applyProtection="1">
      <alignment wrapText="1"/>
      <protection locked="0"/>
    </xf>
    <xf numFmtId="49" fontId="5" fillId="2" borderId="19" xfId="1" applyNumberFormat="1" applyFill="1" applyBorder="1" applyProtection="1">
      <protection locked="0"/>
    </xf>
    <xf numFmtId="2" fontId="5" fillId="2" borderId="19" xfId="1" applyNumberFormat="1" applyFill="1" applyBorder="1" applyProtection="1">
      <protection locked="0"/>
    </xf>
    <xf numFmtId="1" fontId="5" fillId="2" borderId="19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0" fontId="5" fillId="2" borderId="6" xfId="1" applyFill="1" applyBorder="1" applyProtection="1">
      <protection locked="0"/>
    </xf>
    <xf numFmtId="0" fontId="5" fillId="2" borderId="6" xfId="1" applyFill="1" applyBorder="1" applyAlignment="1" applyProtection="1">
      <alignment wrapText="1"/>
      <protection locked="0"/>
    </xf>
    <xf numFmtId="49" fontId="5" fillId="2" borderId="6" xfId="1" applyNumberFormat="1" applyFill="1" applyBorder="1" applyProtection="1">
      <protection locked="0"/>
    </xf>
    <xf numFmtId="2" fontId="5" fillId="2" borderId="6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5" fillId="2" borderId="21" xfId="1" applyNumberFormat="1" applyFill="1" applyBorder="1" applyProtection="1">
      <protection locked="0"/>
    </xf>
    <xf numFmtId="0" fontId="5" fillId="3" borderId="19" xfId="1" applyFill="1" applyBorder="1"/>
    <xf numFmtId="0" fontId="5" fillId="3" borderId="22" xfId="1" applyFill="1" applyBorder="1"/>
    <xf numFmtId="49" fontId="5" fillId="0" borderId="0" xfId="1" applyNumberFormat="1"/>
    <xf numFmtId="0" fontId="5" fillId="2" borderId="12" xfId="1" quotePrefix="1" applyFill="1" applyBorder="1" applyProtection="1">
      <protection locked="0"/>
    </xf>
    <xf numFmtId="0" fontId="5" fillId="2" borderId="2" xfId="1" quotePrefix="1" applyFill="1" applyBorder="1" applyProtection="1">
      <protection locked="0"/>
    </xf>
    <xf numFmtId="0" fontId="1" fillId="0" borderId="7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vertical="top"/>
    </xf>
    <xf numFmtId="0" fontId="1" fillId="0" borderId="7" xfId="0" applyNumberFormat="1" applyFont="1" applyBorder="1" applyAlignment="1">
      <alignment vertical="top"/>
    </xf>
    <xf numFmtId="0" fontId="4" fillId="0" borderId="2" xfId="0" applyNumberFormat="1" applyFont="1" applyBorder="1" applyAlignment="1">
      <alignment horizontal="center" vertical="top"/>
    </xf>
    <xf numFmtId="0" fontId="4" fillId="0" borderId="2" xfId="0" applyNumberFormat="1" applyFont="1" applyBorder="1" applyAlignment="1">
      <alignment vertical="top"/>
    </xf>
    <xf numFmtId="49" fontId="1" fillId="0" borderId="2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1" fillId="0" borderId="2" xfId="0" quotePrefix="1" applyNumberFormat="1" applyFont="1" applyBorder="1" applyAlignment="1">
      <alignment horizontal="center" vertical="top" wrapText="1"/>
    </xf>
    <xf numFmtId="0" fontId="6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4" xfId="1" applyFill="1" applyBorder="1" applyAlignment="1" applyProtection="1">
      <protection locked="0"/>
    </xf>
    <xf numFmtId="0" fontId="5" fillId="2" borderId="5" xfId="1" applyFill="1" applyBorder="1" applyAlignment="1" applyProtection="1">
      <protection locked="0"/>
    </xf>
    <xf numFmtId="0" fontId="5" fillId="0" borderId="7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V30"/>
  <sheetViews>
    <sheetView tabSelected="1" zoomScaleNormal="100" workbookViewId="0">
      <selection activeCell="B20" sqref="B20"/>
    </sheetView>
  </sheetViews>
  <sheetFormatPr defaultColWidth="0" defaultRowHeight="15.75" x14ac:dyDescent="0.25"/>
  <cols>
    <col min="1" max="1" width="5.140625" style="9" customWidth="1"/>
    <col min="2" max="2" width="31.42578125" style="8" customWidth="1"/>
    <col min="3" max="3" width="6.28515625" style="10" customWidth="1"/>
    <col min="4" max="4" width="6.7109375" style="10" customWidth="1"/>
    <col min="5" max="5" width="6.7109375" style="10" hidden="1" customWidth="1"/>
    <col min="6" max="6" width="6.85546875" style="10" customWidth="1"/>
    <col min="7" max="7" width="6.7109375" style="10" hidden="1" customWidth="1"/>
    <col min="8" max="8" width="7.140625" style="10" customWidth="1"/>
    <col min="9" max="9" width="6.42578125" style="10" customWidth="1"/>
    <col min="10" max="22" width="8.85546875" style="10" hidden="1" customWidth="1"/>
    <col min="23" max="23" width="7.140625" style="10" hidden="1" customWidth="1"/>
    <col min="24" max="25" width="5.7109375" style="10" hidden="1" customWidth="1"/>
    <col min="26" max="26" width="7.28515625" style="10" hidden="1" customWidth="1"/>
    <col min="27" max="28" width="5.7109375" style="10" hidden="1" customWidth="1"/>
    <col min="29" max="29" width="7" style="10" hidden="1" customWidth="1"/>
    <col min="30" max="31" width="5.7109375" style="10" hidden="1" customWidth="1"/>
    <col min="32" max="32" width="5" style="10" hidden="1" customWidth="1"/>
    <col min="33" max="33" width="5.7109375" style="10" hidden="1" customWidth="1"/>
    <col min="34" max="34" width="4" style="10" hidden="1" customWidth="1"/>
    <col min="35" max="35" width="8.140625" style="10" hidden="1" customWidth="1"/>
    <col min="36" max="80" width="8.85546875" style="1" hidden="1" customWidth="1"/>
    <col min="81" max="81" width="8.28515625" style="14" hidden="1" customWidth="1"/>
    <col min="82" max="82" width="7.85546875" style="14" hidden="1" customWidth="1"/>
    <col min="83" max="255" width="9.140625" style="1" hidden="1" customWidth="1"/>
    <col min="256" max="256" width="0.140625" style="1" customWidth="1"/>
    <col min="257" max="16384" width="12.5703125" style="1" hidden="1"/>
  </cols>
  <sheetData>
    <row r="1" spans="1:95" ht="32.25" customHeight="1" x14ac:dyDescent="0.25">
      <c r="A1" s="1"/>
      <c r="B1" s="1"/>
      <c r="C1" s="1"/>
      <c r="D1" s="83" t="s">
        <v>95</v>
      </c>
      <c r="E1" s="83"/>
      <c r="F1" s="83"/>
      <c r="G1" s="83"/>
      <c r="H1" s="83"/>
      <c r="I1" s="8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CC1" s="1"/>
      <c r="CD1" s="2"/>
    </row>
    <row r="2" spans="1:95" ht="15.75" customHeight="1" x14ac:dyDescent="0.25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</row>
    <row r="3" spans="1:95" s="5" customFormat="1" hidden="1" x14ac:dyDescent="0.25">
      <c r="A3" s="6"/>
      <c r="B3" s="6" t="str">
        <f>"7 июля 2026 г."</f>
        <v>7 июля 2026 г.</v>
      </c>
      <c r="C3" s="6"/>
      <c r="D3" s="7"/>
      <c r="E3" s="6"/>
      <c r="F3" s="6"/>
      <c r="G3" s="6"/>
      <c r="H3" s="6"/>
      <c r="I3" s="6"/>
    </row>
    <row r="4" spans="1:95" hidden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CC4" s="1"/>
      <c r="CD4" s="1"/>
    </row>
    <row r="5" spans="1:95" hidden="1" x14ac:dyDescent="0.25">
      <c r="A5" s="1"/>
      <c r="B5" s="2" t="s">
        <v>94</v>
      </c>
      <c r="C5" s="4"/>
      <c r="D5" s="3"/>
      <c r="E5" s="3"/>
      <c r="F5" s="3"/>
      <c r="G5" s="3"/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CC5" s="1"/>
      <c r="CD5" s="1"/>
    </row>
    <row r="6" spans="1:95" ht="17.25" customHeight="1" x14ac:dyDescent="0.25">
      <c r="A6" s="86" t="s">
        <v>94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</row>
    <row r="7" spans="1:95" ht="18" customHeight="1" x14ac:dyDescent="0.25">
      <c r="A7" s="84" t="s">
        <v>155</v>
      </c>
      <c r="B7" s="84" t="s">
        <v>98</v>
      </c>
      <c r="C7" s="84" t="s">
        <v>157</v>
      </c>
      <c r="D7" s="84" t="s">
        <v>132</v>
      </c>
      <c r="E7" s="84"/>
      <c r="F7" s="84" t="s">
        <v>133</v>
      </c>
      <c r="G7" s="84"/>
      <c r="H7" s="84" t="s">
        <v>156</v>
      </c>
      <c r="I7" s="84" t="s">
        <v>3</v>
      </c>
      <c r="J7" s="74" t="s">
        <v>5</v>
      </c>
      <c r="K7" s="12" t="s">
        <v>6</v>
      </c>
      <c r="L7" s="12" t="s">
        <v>68</v>
      </c>
      <c r="M7" s="12" t="s">
        <v>7</v>
      </c>
      <c r="N7" s="12" t="s">
        <v>8</v>
      </c>
      <c r="O7" s="12" t="s">
        <v>9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16</v>
      </c>
      <c r="W7" s="84" t="s">
        <v>73</v>
      </c>
      <c r="X7" s="84"/>
      <c r="Y7" s="84"/>
      <c r="Z7" s="84"/>
      <c r="AA7" s="16" t="s">
        <v>72</v>
      </c>
      <c r="AB7" s="16"/>
      <c r="AC7" s="16"/>
      <c r="AD7" s="16"/>
      <c r="AE7" s="16"/>
      <c r="AF7" s="16"/>
      <c r="AG7" s="16"/>
      <c r="AH7" s="16"/>
      <c r="AI7" s="84" t="s">
        <v>80</v>
      </c>
      <c r="AJ7" s="17" t="s">
        <v>24</v>
      </c>
      <c r="AK7" s="17" t="s">
        <v>25</v>
      </c>
      <c r="AL7" s="17" t="s">
        <v>26</v>
      </c>
      <c r="AM7" s="17" t="s">
        <v>27</v>
      </c>
      <c r="AN7" s="17" t="s">
        <v>28</v>
      </c>
      <c r="AO7" s="17" t="s">
        <v>29</v>
      </c>
      <c r="AP7" s="17" t="s">
        <v>30</v>
      </c>
      <c r="AQ7" s="17" t="s">
        <v>31</v>
      </c>
      <c r="AR7" s="17" t="s">
        <v>32</v>
      </c>
      <c r="AS7" s="17" t="s">
        <v>33</v>
      </c>
      <c r="AT7" s="17" t="s">
        <v>34</v>
      </c>
      <c r="AU7" s="17" t="s">
        <v>35</v>
      </c>
      <c r="AV7" s="17" t="s">
        <v>36</v>
      </c>
      <c r="AW7" s="17" t="s">
        <v>37</v>
      </c>
      <c r="AX7" s="17" t="s">
        <v>38</v>
      </c>
      <c r="AY7" s="17" t="s">
        <v>39</v>
      </c>
      <c r="AZ7" s="17" t="s">
        <v>40</v>
      </c>
      <c r="BA7" s="17" t="s">
        <v>41</v>
      </c>
      <c r="BB7" s="17" t="s">
        <v>42</v>
      </c>
      <c r="BC7" s="17" t="s">
        <v>43</v>
      </c>
      <c r="BD7" s="17" t="s">
        <v>44</v>
      </c>
      <c r="BE7" s="17" t="s">
        <v>45</v>
      </c>
      <c r="BF7" s="17" t="s">
        <v>46</v>
      </c>
      <c r="BG7" s="17" t="s">
        <v>47</v>
      </c>
      <c r="BH7" s="17" t="s">
        <v>48</v>
      </c>
      <c r="BI7" s="17" t="s">
        <v>49</v>
      </c>
      <c r="BJ7" s="17" t="s">
        <v>50</v>
      </c>
      <c r="BK7" s="17" t="s">
        <v>51</v>
      </c>
      <c r="BL7" s="17" t="s">
        <v>52</v>
      </c>
      <c r="BM7" s="17" t="s">
        <v>53</v>
      </c>
      <c r="BN7" s="17" t="s">
        <v>54</v>
      </c>
      <c r="BO7" s="17" t="s">
        <v>55</v>
      </c>
      <c r="BP7" s="17" t="s">
        <v>56</v>
      </c>
      <c r="BQ7" s="17" t="s">
        <v>57</v>
      </c>
      <c r="BR7" s="17" t="s">
        <v>58</v>
      </c>
      <c r="BS7" s="17" t="s">
        <v>59</v>
      </c>
      <c r="BT7" s="17" t="s">
        <v>60</v>
      </c>
      <c r="BU7" s="17" t="s">
        <v>61</v>
      </c>
      <c r="BV7" s="17" t="s">
        <v>62</v>
      </c>
      <c r="BW7" s="17" t="s">
        <v>63</v>
      </c>
      <c r="BX7" s="17" t="s">
        <v>64</v>
      </c>
      <c r="BY7" s="17" t="s">
        <v>65</v>
      </c>
      <c r="BZ7" s="17" t="s">
        <v>66</v>
      </c>
      <c r="CA7" s="17" t="s">
        <v>67</v>
      </c>
      <c r="CB7" s="17"/>
      <c r="CC7" s="84" t="s">
        <v>81</v>
      </c>
      <c r="CD7" s="84" t="s">
        <v>82</v>
      </c>
      <c r="CE7" s="84"/>
      <c r="CF7" s="84"/>
      <c r="CG7" s="84" t="s">
        <v>83</v>
      </c>
      <c r="CH7" s="84" t="s">
        <v>84</v>
      </c>
      <c r="CI7" s="84" t="s">
        <v>85</v>
      </c>
      <c r="CJ7" s="84" t="s">
        <v>86</v>
      </c>
      <c r="CK7" s="84" t="s">
        <v>87</v>
      </c>
      <c r="CL7" s="84" t="s">
        <v>88</v>
      </c>
      <c r="CM7" s="84" t="s">
        <v>89</v>
      </c>
      <c r="CN7" s="84" t="s">
        <v>90</v>
      </c>
      <c r="CO7" s="84" t="s">
        <v>91</v>
      </c>
      <c r="CP7" s="84" t="s">
        <v>92</v>
      </c>
      <c r="CQ7" s="84" t="s">
        <v>93</v>
      </c>
    </row>
    <row r="8" spans="1:95" ht="15.75" customHeight="1" x14ac:dyDescent="0.25">
      <c r="A8" s="84"/>
      <c r="B8" s="84"/>
      <c r="C8" s="84"/>
      <c r="D8" s="11" t="s">
        <v>0</v>
      </c>
      <c r="E8" s="11" t="s">
        <v>1</v>
      </c>
      <c r="F8" s="11" t="s">
        <v>0</v>
      </c>
      <c r="G8" s="11" t="s">
        <v>2</v>
      </c>
      <c r="H8" s="84"/>
      <c r="I8" s="84"/>
      <c r="J8" s="74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 t="s">
        <v>17</v>
      </c>
      <c r="X8" s="12" t="s">
        <v>18</v>
      </c>
      <c r="Y8" s="12" t="s">
        <v>19</v>
      </c>
      <c r="Z8" s="12" t="s">
        <v>20</v>
      </c>
      <c r="AA8" s="12" t="s">
        <v>69</v>
      </c>
      <c r="AB8" s="12" t="s">
        <v>21</v>
      </c>
      <c r="AC8" s="12" t="s">
        <v>70</v>
      </c>
      <c r="AD8" s="12" t="s">
        <v>71</v>
      </c>
      <c r="AE8" s="12" t="s">
        <v>74</v>
      </c>
      <c r="AF8" s="12" t="s">
        <v>75</v>
      </c>
      <c r="AG8" s="12" t="s">
        <v>22</v>
      </c>
      <c r="AH8" s="12" t="s">
        <v>23</v>
      </c>
      <c r="AI8" s="84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</row>
    <row r="9" spans="1:95" s="22" customFormat="1" ht="31.5" x14ac:dyDescent="0.25">
      <c r="A9" s="18" t="str">
        <f>"15/4"</f>
        <v>15/4</v>
      </c>
      <c r="B9" s="79" t="s">
        <v>99</v>
      </c>
      <c r="C9" s="18" t="str">
        <f>"150"</f>
        <v>150</v>
      </c>
      <c r="D9" s="19">
        <v>3.98</v>
      </c>
      <c r="E9" s="19">
        <v>1.76</v>
      </c>
      <c r="F9" s="19">
        <v>3.89</v>
      </c>
      <c r="G9" s="19">
        <v>0.32</v>
      </c>
      <c r="H9" s="19">
        <v>21.77</v>
      </c>
      <c r="I9" s="19">
        <v>134.84341499999999</v>
      </c>
      <c r="J9" s="75">
        <v>2.71</v>
      </c>
      <c r="K9" s="21">
        <v>7.0000000000000007E-2</v>
      </c>
      <c r="L9" s="21">
        <v>0</v>
      </c>
      <c r="M9" s="21">
        <v>0</v>
      </c>
      <c r="N9" s="21">
        <v>5.57</v>
      </c>
      <c r="O9" s="21">
        <v>14.37</v>
      </c>
      <c r="P9" s="21">
        <v>1.82</v>
      </c>
      <c r="Q9" s="21">
        <v>0</v>
      </c>
      <c r="R9" s="21">
        <v>0</v>
      </c>
      <c r="S9" s="21">
        <v>0.06</v>
      </c>
      <c r="T9" s="21">
        <v>1.1399999999999999</v>
      </c>
      <c r="U9" s="21">
        <v>194.36</v>
      </c>
      <c r="V9" s="21">
        <v>291.60000000000002</v>
      </c>
      <c r="W9" s="21">
        <v>107.13</v>
      </c>
      <c r="X9" s="21">
        <v>35.11</v>
      </c>
      <c r="Y9" s="21">
        <v>141.44</v>
      </c>
      <c r="Z9" s="21">
        <v>0.79</v>
      </c>
      <c r="AA9" s="21">
        <v>14.4</v>
      </c>
      <c r="AB9" s="21">
        <v>72</v>
      </c>
      <c r="AC9" s="21">
        <v>39.450000000000003</v>
      </c>
      <c r="AD9" s="21">
        <v>0.63</v>
      </c>
      <c r="AE9" s="21">
        <v>0.08</v>
      </c>
      <c r="AF9" s="21">
        <v>0.11</v>
      </c>
      <c r="AG9" s="21">
        <v>0.83</v>
      </c>
      <c r="AH9" s="21">
        <v>2.02</v>
      </c>
      <c r="AI9" s="21">
        <v>4.8099999999999996</v>
      </c>
      <c r="AJ9" s="22">
        <v>0</v>
      </c>
      <c r="AK9" s="22">
        <v>0</v>
      </c>
      <c r="AL9" s="22">
        <v>0</v>
      </c>
      <c r="AM9" s="22">
        <v>852.1</v>
      </c>
      <c r="AN9" s="22">
        <v>361.5</v>
      </c>
      <c r="AO9" s="22">
        <v>313.7</v>
      </c>
      <c r="AP9" s="22">
        <v>366.33</v>
      </c>
      <c r="AQ9" s="22">
        <v>105.39</v>
      </c>
      <c r="AR9" s="22">
        <v>693.1</v>
      </c>
      <c r="AS9" s="22">
        <v>531.23</v>
      </c>
      <c r="AT9" s="22">
        <v>1411.28</v>
      </c>
      <c r="AU9" s="22">
        <v>1311.16</v>
      </c>
      <c r="AV9" s="22">
        <v>334</v>
      </c>
      <c r="AW9" s="22">
        <v>706.69</v>
      </c>
      <c r="AX9" s="22">
        <v>2973.26</v>
      </c>
      <c r="AY9" s="22">
        <v>2.29</v>
      </c>
      <c r="AZ9" s="22">
        <v>896.84</v>
      </c>
      <c r="BA9" s="22">
        <v>570.46</v>
      </c>
      <c r="BB9" s="22">
        <v>389.85</v>
      </c>
      <c r="BC9" s="22">
        <v>180.21</v>
      </c>
      <c r="BD9" s="22">
        <v>0.63</v>
      </c>
      <c r="BE9" s="22">
        <v>0.88</v>
      </c>
      <c r="BF9" s="22">
        <v>0.66</v>
      </c>
      <c r="BG9" s="22">
        <v>1.62</v>
      </c>
      <c r="BH9" s="22">
        <v>7.0000000000000007E-2</v>
      </c>
      <c r="BI9" s="22">
        <v>0.39</v>
      </c>
      <c r="BJ9" s="22">
        <v>0.01</v>
      </c>
      <c r="BK9" s="22">
        <v>2.57</v>
      </c>
      <c r="BL9" s="22">
        <v>0</v>
      </c>
      <c r="BM9" s="22">
        <v>0.78</v>
      </c>
      <c r="BN9" s="22">
        <v>0.49</v>
      </c>
      <c r="BO9" s="22">
        <v>0.38</v>
      </c>
      <c r="BP9" s="22">
        <v>0</v>
      </c>
      <c r="BQ9" s="22">
        <v>0.82</v>
      </c>
      <c r="BR9" s="22">
        <v>0.23</v>
      </c>
      <c r="BS9" s="22">
        <v>19.809999999999999</v>
      </c>
      <c r="BT9" s="22">
        <v>0</v>
      </c>
      <c r="BU9" s="22">
        <v>0</v>
      </c>
      <c r="BV9" s="22">
        <v>7.61</v>
      </c>
      <c r="BW9" s="22">
        <v>0.2</v>
      </c>
      <c r="BX9" s="22">
        <v>7.0000000000000007E-2</v>
      </c>
      <c r="BY9" s="22">
        <v>0</v>
      </c>
      <c r="BZ9" s="22">
        <v>0</v>
      </c>
      <c r="CA9" s="22">
        <v>0</v>
      </c>
      <c r="CB9" s="22">
        <v>132.26</v>
      </c>
      <c r="CC9" s="23"/>
      <c r="CD9" s="23"/>
      <c r="CE9" s="22">
        <v>26.4</v>
      </c>
      <c r="CG9" s="22">
        <v>23.37</v>
      </c>
      <c r="CH9" s="22">
        <v>9.1999999999999993</v>
      </c>
      <c r="CI9" s="22">
        <v>16.28</v>
      </c>
      <c r="CJ9" s="22">
        <v>1239.72</v>
      </c>
      <c r="CK9" s="22">
        <v>572.75</v>
      </c>
      <c r="CL9" s="22">
        <v>906.24</v>
      </c>
      <c r="CM9" s="22">
        <v>15.23</v>
      </c>
      <c r="CN9" s="22">
        <v>6.75</v>
      </c>
      <c r="CO9" s="22">
        <v>10.99</v>
      </c>
      <c r="CP9" s="22">
        <v>3</v>
      </c>
      <c r="CQ9" s="22">
        <v>0.38</v>
      </c>
    </row>
    <row r="10" spans="1:95" s="22" customFormat="1" x14ac:dyDescent="0.25">
      <c r="A10" s="18" t="str">
        <f>"-"</f>
        <v>-</v>
      </c>
      <c r="B10" s="79" t="s">
        <v>100</v>
      </c>
      <c r="C10" s="18" t="str">
        <f>"5"</f>
        <v>5</v>
      </c>
      <c r="D10" s="19">
        <v>0.04</v>
      </c>
      <c r="E10" s="19">
        <v>0.04</v>
      </c>
      <c r="F10" s="19">
        <v>3.63</v>
      </c>
      <c r="G10" s="19">
        <v>0</v>
      </c>
      <c r="H10" s="19">
        <v>7.0000000000000007E-2</v>
      </c>
      <c r="I10" s="19">
        <v>33.031999999999996</v>
      </c>
      <c r="J10" s="75">
        <v>2.36</v>
      </c>
      <c r="K10" s="21">
        <v>0.11</v>
      </c>
      <c r="L10" s="21">
        <v>0</v>
      </c>
      <c r="M10" s="21">
        <v>0</v>
      </c>
      <c r="N10" s="21">
        <v>7.0000000000000007E-2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7.0000000000000007E-2</v>
      </c>
      <c r="U10" s="21">
        <v>0.75</v>
      </c>
      <c r="V10" s="21">
        <v>1.5</v>
      </c>
      <c r="W10" s="21">
        <v>1.2</v>
      </c>
      <c r="X10" s="21">
        <v>0</v>
      </c>
      <c r="Y10" s="21">
        <v>1.5</v>
      </c>
      <c r="Z10" s="21">
        <v>0.01</v>
      </c>
      <c r="AA10" s="21">
        <v>20</v>
      </c>
      <c r="AB10" s="21">
        <v>15</v>
      </c>
      <c r="AC10" s="21">
        <v>22.5</v>
      </c>
      <c r="AD10" s="21">
        <v>0.05</v>
      </c>
      <c r="AE10" s="21">
        <v>0</v>
      </c>
      <c r="AF10" s="21">
        <v>0.01</v>
      </c>
      <c r="AG10" s="21">
        <v>0.01</v>
      </c>
      <c r="AH10" s="21">
        <v>0.01</v>
      </c>
      <c r="AI10" s="21">
        <v>0</v>
      </c>
      <c r="AJ10" s="22">
        <v>0</v>
      </c>
      <c r="AK10" s="22">
        <v>2.1</v>
      </c>
      <c r="AL10" s="22">
        <v>2.0499999999999998</v>
      </c>
      <c r="AM10" s="22">
        <v>3.8</v>
      </c>
      <c r="AN10" s="22">
        <v>2.25</v>
      </c>
      <c r="AO10" s="22">
        <v>0.85</v>
      </c>
      <c r="AP10" s="22">
        <v>2.35</v>
      </c>
      <c r="AQ10" s="22">
        <v>2.15</v>
      </c>
      <c r="AR10" s="22">
        <v>2.1</v>
      </c>
      <c r="AS10" s="22">
        <v>1.8</v>
      </c>
      <c r="AT10" s="22">
        <v>1.3</v>
      </c>
      <c r="AU10" s="22">
        <v>2.85</v>
      </c>
      <c r="AV10" s="22">
        <v>1.75</v>
      </c>
      <c r="AW10" s="22">
        <v>1.2</v>
      </c>
      <c r="AX10" s="22">
        <v>7.1</v>
      </c>
      <c r="AY10" s="22">
        <v>0</v>
      </c>
      <c r="AZ10" s="22">
        <v>2.4</v>
      </c>
      <c r="BA10" s="22">
        <v>2.7</v>
      </c>
      <c r="BB10" s="22">
        <v>2.1</v>
      </c>
      <c r="BC10" s="22">
        <v>0.5</v>
      </c>
      <c r="BD10" s="22">
        <v>0.13</v>
      </c>
      <c r="BE10" s="22">
        <v>0.06</v>
      </c>
      <c r="BF10" s="22">
        <v>0.03</v>
      </c>
      <c r="BG10" s="22">
        <v>0.08</v>
      </c>
      <c r="BH10" s="22">
        <v>0.09</v>
      </c>
      <c r="BI10" s="22">
        <v>0.4</v>
      </c>
      <c r="BJ10" s="22">
        <v>0</v>
      </c>
      <c r="BK10" s="22">
        <v>1.1000000000000001</v>
      </c>
      <c r="BL10" s="22">
        <v>0</v>
      </c>
      <c r="BM10" s="22">
        <v>0.34</v>
      </c>
      <c r="BN10" s="22">
        <v>0</v>
      </c>
      <c r="BO10" s="22">
        <v>0.02</v>
      </c>
      <c r="BP10" s="22">
        <v>0</v>
      </c>
      <c r="BQ10" s="22">
        <v>0.08</v>
      </c>
      <c r="BR10" s="22">
        <v>0.12</v>
      </c>
      <c r="BS10" s="22">
        <v>0.9</v>
      </c>
      <c r="BT10" s="22">
        <v>0</v>
      </c>
      <c r="BU10" s="22">
        <v>0</v>
      </c>
      <c r="BV10" s="22">
        <v>0.05</v>
      </c>
      <c r="BW10" s="22">
        <v>0</v>
      </c>
      <c r="BX10" s="22">
        <v>0</v>
      </c>
      <c r="BY10" s="22">
        <v>0</v>
      </c>
      <c r="BZ10" s="22">
        <v>0</v>
      </c>
      <c r="CA10" s="22">
        <v>0</v>
      </c>
      <c r="CB10" s="22">
        <v>1.25</v>
      </c>
      <c r="CC10" s="23"/>
      <c r="CD10" s="23"/>
      <c r="CE10" s="22">
        <v>22.5</v>
      </c>
      <c r="CG10" s="22">
        <v>0</v>
      </c>
      <c r="CH10" s="22">
        <v>0</v>
      </c>
      <c r="CI10" s="22">
        <v>0</v>
      </c>
      <c r="CJ10" s="22">
        <v>0</v>
      </c>
      <c r="CK10" s="22">
        <v>0</v>
      </c>
      <c r="CL10" s="22">
        <v>0</v>
      </c>
      <c r="CM10" s="22">
        <v>0</v>
      </c>
      <c r="CN10" s="22">
        <v>0</v>
      </c>
      <c r="CO10" s="22">
        <v>0</v>
      </c>
      <c r="CP10" s="22">
        <v>0</v>
      </c>
      <c r="CQ10" s="22">
        <v>0</v>
      </c>
    </row>
    <row r="11" spans="1:95" s="22" customFormat="1" x14ac:dyDescent="0.25">
      <c r="A11" s="18" t="str">
        <f>"-"</f>
        <v>-</v>
      </c>
      <c r="B11" s="79" t="s">
        <v>101</v>
      </c>
      <c r="C11" s="18" t="str">
        <f>"30"</f>
        <v>30</v>
      </c>
      <c r="D11" s="19">
        <v>2.74</v>
      </c>
      <c r="E11" s="19">
        <v>0</v>
      </c>
      <c r="F11" s="19">
        <v>1.07</v>
      </c>
      <c r="G11" s="19">
        <v>1.07</v>
      </c>
      <c r="H11" s="19">
        <v>18.97</v>
      </c>
      <c r="I11" s="19">
        <v>95.92486319999999</v>
      </c>
      <c r="J11" s="75">
        <v>0.18</v>
      </c>
      <c r="K11" s="21">
        <v>0</v>
      </c>
      <c r="L11" s="21">
        <v>0</v>
      </c>
      <c r="M11" s="21">
        <v>0</v>
      </c>
      <c r="N11" s="21">
        <v>1.17</v>
      </c>
      <c r="O11" s="21">
        <v>16.66</v>
      </c>
      <c r="P11" s="21">
        <v>1.1399999999999999</v>
      </c>
      <c r="Q11" s="21">
        <v>0</v>
      </c>
      <c r="R11" s="21">
        <v>0</v>
      </c>
      <c r="S11" s="21">
        <v>0.11</v>
      </c>
      <c r="T11" s="21">
        <v>0.56999999999999995</v>
      </c>
      <c r="U11" s="21">
        <v>152.69</v>
      </c>
      <c r="V11" s="21">
        <v>46.62</v>
      </c>
      <c r="W11" s="21">
        <v>7.83</v>
      </c>
      <c r="X11" s="21">
        <v>11.75</v>
      </c>
      <c r="Y11" s="21">
        <v>30.25</v>
      </c>
      <c r="Z11" s="21">
        <v>0.71</v>
      </c>
      <c r="AA11" s="21">
        <v>0</v>
      </c>
      <c r="AB11" s="21">
        <v>0</v>
      </c>
      <c r="AC11" s="21">
        <v>0</v>
      </c>
      <c r="AD11" s="21">
        <v>0.61</v>
      </c>
      <c r="AE11" s="21">
        <v>0.06</v>
      </c>
      <c r="AF11" s="21">
        <v>0.02</v>
      </c>
      <c r="AG11" s="21">
        <v>0.56999999999999995</v>
      </c>
      <c r="AH11" s="21">
        <v>1.07</v>
      </c>
      <c r="AI11" s="21">
        <v>0</v>
      </c>
      <c r="AJ11" s="22">
        <v>0</v>
      </c>
      <c r="AK11" s="22">
        <v>0</v>
      </c>
      <c r="AL11" s="22">
        <v>0</v>
      </c>
      <c r="AM11" s="22">
        <v>210.34</v>
      </c>
      <c r="AN11" s="22">
        <v>70.83</v>
      </c>
      <c r="AO11" s="22">
        <v>41.64</v>
      </c>
      <c r="AP11" s="22">
        <v>83.28</v>
      </c>
      <c r="AQ11" s="22">
        <v>31.32</v>
      </c>
      <c r="AR11" s="22">
        <v>149.47999999999999</v>
      </c>
      <c r="AS11" s="22">
        <v>92.89</v>
      </c>
      <c r="AT11" s="22">
        <v>129.19999999999999</v>
      </c>
      <c r="AU11" s="22">
        <v>107.13</v>
      </c>
      <c r="AV11" s="22">
        <v>57.3</v>
      </c>
      <c r="AW11" s="22">
        <v>99.65</v>
      </c>
      <c r="AX11" s="22">
        <v>827.49</v>
      </c>
      <c r="AY11" s="22">
        <v>124.57</v>
      </c>
      <c r="AZ11" s="22">
        <v>269.42</v>
      </c>
      <c r="BA11" s="22">
        <v>117.81</v>
      </c>
      <c r="BB11" s="22">
        <v>79.010000000000005</v>
      </c>
      <c r="BC11" s="22">
        <v>61.57</v>
      </c>
      <c r="BD11" s="22">
        <v>0</v>
      </c>
      <c r="BE11" s="22">
        <v>0</v>
      </c>
      <c r="BF11" s="22">
        <v>0</v>
      </c>
      <c r="BG11" s="22">
        <v>0</v>
      </c>
      <c r="BH11" s="22">
        <v>0</v>
      </c>
      <c r="BI11" s="22">
        <v>0.01</v>
      </c>
      <c r="BJ11" s="22">
        <v>0</v>
      </c>
      <c r="BK11" s="22">
        <v>0.12</v>
      </c>
      <c r="BL11" s="22">
        <v>0</v>
      </c>
      <c r="BM11" s="22">
        <v>0.05</v>
      </c>
      <c r="BN11" s="22">
        <v>0</v>
      </c>
      <c r="BO11" s="22">
        <v>0.39</v>
      </c>
      <c r="BP11" s="22">
        <v>0.04</v>
      </c>
      <c r="BQ11" s="22">
        <v>0</v>
      </c>
      <c r="BR11" s="22">
        <v>0</v>
      </c>
      <c r="BS11" s="22">
        <v>0.42</v>
      </c>
      <c r="BT11" s="22">
        <v>0</v>
      </c>
      <c r="BU11" s="22">
        <v>0</v>
      </c>
      <c r="BV11" s="22">
        <v>0.31</v>
      </c>
      <c r="BW11" s="22">
        <v>0.01</v>
      </c>
      <c r="BX11" s="22">
        <v>0</v>
      </c>
      <c r="BY11" s="22">
        <v>0</v>
      </c>
      <c r="BZ11" s="22">
        <v>0</v>
      </c>
      <c r="CA11" s="22">
        <v>0</v>
      </c>
      <c r="CB11" s="22">
        <v>12.14</v>
      </c>
      <c r="CC11" s="23"/>
      <c r="CD11" s="23"/>
      <c r="CE11" s="22">
        <v>0</v>
      </c>
      <c r="CG11" s="22">
        <v>0</v>
      </c>
      <c r="CH11" s="22">
        <v>0</v>
      </c>
      <c r="CI11" s="22">
        <v>0</v>
      </c>
      <c r="CJ11" s="22">
        <v>676.23</v>
      </c>
      <c r="CK11" s="22">
        <v>260.52999999999997</v>
      </c>
      <c r="CL11" s="22">
        <v>468.38</v>
      </c>
      <c r="CM11" s="22">
        <v>5.41</v>
      </c>
      <c r="CN11" s="22">
        <v>5.41</v>
      </c>
      <c r="CO11" s="22">
        <v>5.41</v>
      </c>
      <c r="CP11" s="22">
        <v>0</v>
      </c>
      <c r="CQ11" s="22">
        <v>0</v>
      </c>
    </row>
    <row r="12" spans="1:95" s="17" customFormat="1" x14ac:dyDescent="0.25">
      <c r="A12" s="18" t="str">
        <f>"36/10"</f>
        <v>36/10</v>
      </c>
      <c r="B12" s="79" t="s">
        <v>102</v>
      </c>
      <c r="C12" s="18" t="str">
        <f>"180"</f>
        <v>180</v>
      </c>
      <c r="D12" s="19">
        <v>3.28</v>
      </c>
      <c r="E12" s="19">
        <v>2.61</v>
      </c>
      <c r="F12" s="19">
        <v>3.01</v>
      </c>
      <c r="G12" s="19">
        <v>0.54</v>
      </c>
      <c r="H12" s="19">
        <v>8.61</v>
      </c>
      <c r="I12" s="19">
        <v>71.594913599999998</v>
      </c>
      <c r="J12" s="76">
        <v>2.12</v>
      </c>
      <c r="K12" s="19">
        <v>0</v>
      </c>
      <c r="L12" s="19">
        <v>0</v>
      </c>
      <c r="M12" s="19">
        <v>0</v>
      </c>
      <c r="N12" s="19">
        <v>7.18</v>
      </c>
      <c r="O12" s="19">
        <v>0.27</v>
      </c>
      <c r="P12" s="19">
        <v>1.1599999999999999</v>
      </c>
      <c r="Q12" s="19">
        <v>0</v>
      </c>
      <c r="R12" s="19">
        <v>0</v>
      </c>
      <c r="S12" s="19">
        <v>0.23</v>
      </c>
      <c r="T12" s="19">
        <v>0.86</v>
      </c>
      <c r="U12" s="19">
        <v>65.3</v>
      </c>
      <c r="V12" s="19">
        <v>386.56</v>
      </c>
      <c r="W12" s="19">
        <v>131.41999999999999</v>
      </c>
      <c r="X12" s="19">
        <v>46.67</v>
      </c>
      <c r="Y12" s="19">
        <v>116.82</v>
      </c>
      <c r="Z12" s="19">
        <v>1.21</v>
      </c>
      <c r="AA12" s="19">
        <v>10.8</v>
      </c>
      <c r="AB12" s="19">
        <v>86.98</v>
      </c>
      <c r="AC12" s="19">
        <v>36.74</v>
      </c>
      <c r="AD12" s="19">
        <v>0.31</v>
      </c>
      <c r="AE12" s="19">
        <v>0.05</v>
      </c>
      <c r="AF12" s="19">
        <v>0.14000000000000001</v>
      </c>
      <c r="AG12" s="19">
        <v>0.44</v>
      </c>
      <c r="AH12" s="19">
        <v>1.46</v>
      </c>
      <c r="AI12" s="19">
        <v>6.41</v>
      </c>
      <c r="AJ12" s="17">
        <v>0</v>
      </c>
      <c r="AK12" s="17">
        <v>137.9</v>
      </c>
      <c r="AL12" s="17">
        <v>136.21</v>
      </c>
      <c r="AM12" s="17">
        <v>1109.99</v>
      </c>
      <c r="AN12" s="17">
        <v>428.74</v>
      </c>
      <c r="AO12" s="17">
        <v>416.3</v>
      </c>
      <c r="AP12" s="17">
        <v>460.6</v>
      </c>
      <c r="AQ12" s="17">
        <v>116.44</v>
      </c>
      <c r="AR12" s="17">
        <v>861.9</v>
      </c>
      <c r="AS12" s="17">
        <v>655.87</v>
      </c>
      <c r="AT12" s="17">
        <v>1939.88</v>
      </c>
      <c r="AU12" s="17">
        <v>1744.32</v>
      </c>
      <c r="AV12" s="17">
        <v>423.07</v>
      </c>
      <c r="AW12" s="17">
        <v>918.16</v>
      </c>
      <c r="AX12" s="17">
        <v>3634.82</v>
      </c>
      <c r="AY12" s="17">
        <v>2.0299999999999998</v>
      </c>
      <c r="AZ12" s="17">
        <v>890.63</v>
      </c>
      <c r="BA12" s="17">
        <v>717.54</v>
      </c>
      <c r="BB12" s="17">
        <v>484.89</v>
      </c>
      <c r="BC12" s="17">
        <v>199.74</v>
      </c>
      <c r="BD12" s="17">
        <v>0.8</v>
      </c>
      <c r="BE12" s="17">
        <v>1.24</v>
      </c>
      <c r="BF12" s="17">
        <v>0.95</v>
      </c>
      <c r="BG12" s="17">
        <v>2.34</v>
      </c>
      <c r="BH12" s="17">
        <v>0</v>
      </c>
      <c r="BI12" s="17">
        <v>0.26</v>
      </c>
      <c r="BJ12" s="17">
        <v>0</v>
      </c>
      <c r="BK12" s="17">
        <v>3.64</v>
      </c>
      <c r="BL12" s="17">
        <v>0</v>
      </c>
      <c r="BM12" s="17">
        <v>1.74</v>
      </c>
      <c r="BN12" s="17">
        <v>0.77</v>
      </c>
      <c r="BO12" s="17">
        <v>0.55000000000000004</v>
      </c>
      <c r="BP12" s="17">
        <v>0</v>
      </c>
      <c r="BQ12" s="17">
        <v>1.1599999999999999</v>
      </c>
      <c r="BR12" s="17">
        <v>0.27</v>
      </c>
      <c r="BS12" s="17">
        <v>29.94</v>
      </c>
      <c r="BT12" s="17">
        <v>0</v>
      </c>
      <c r="BU12" s="17">
        <v>0</v>
      </c>
      <c r="BV12" s="17">
        <v>11.53</v>
      </c>
      <c r="BW12" s="17">
        <v>0.28999999999999998</v>
      </c>
      <c r="BX12" s="17">
        <v>7.0000000000000007E-2</v>
      </c>
      <c r="BY12" s="17">
        <v>0</v>
      </c>
      <c r="BZ12" s="17">
        <v>0</v>
      </c>
      <c r="CA12" s="17">
        <v>0</v>
      </c>
      <c r="CB12" s="17">
        <v>178.74</v>
      </c>
      <c r="CC12" s="20"/>
      <c r="CD12" s="20"/>
      <c r="CE12" s="17">
        <v>25.3</v>
      </c>
      <c r="CG12" s="17">
        <v>8.1</v>
      </c>
      <c r="CH12" s="17">
        <v>1.8</v>
      </c>
      <c r="CI12" s="17">
        <v>4.95</v>
      </c>
      <c r="CJ12" s="17">
        <v>517.5</v>
      </c>
      <c r="CK12" s="17">
        <v>189</v>
      </c>
      <c r="CL12" s="17">
        <v>353.25</v>
      </c>
      <c r="CM12" s="17">
        <v>12.21</v>
      </c>
      <c r="CN12" s="17">
        <v>3.21</v>
      </c>
      <c r="CO12" s="17">
        <v>7.71</v>
      </c>
      <c r="CP12" s="17">
        <v>3.6</v>
      </c>
      <c r="CQ12" s="17">
        <v>0</v>
      </c>
    </row>
    <row r="13" spans="1:95" s="25" customFormat="1" x14ac:dyDescent="0.25">
      <c r="A13" s="77"/>
      <c r="B13" s="80" t="s">
        <v>103</v>
      </c>
      <c r="C13" s="77"/>
      <c r="D13" s="78">
        <v>10.039999999999999</v>
      </c>
      <c r="E13" s="78">
        <v>4.41</v>
      </c>
      <c r="F13" s="78">
        <v>11.59</v>
      </c>
      <c r="G13" s="78">
        <v>1.93</v>
      </c>
      <c r="H13" s="78">
        <v>49.41</v>
      </c>
      <c r="I13" s="78">
        <v>335.4</v>
      </c>
      <c r="J13" s="24">
        <v>7.37</v>
      </c>
      <c r="K13" s="24">
        <v>0.18</v>
      </c>
      <c r="L13" s="24">
        <v>0</v>
      </c>
      <c r="M13" s="24">
        <v>0</v>
      </c>
      <c r="N13" s="24">
        <v>14</v>
      </c>
      <c r="O13" s="24">
        <v>31.29</v>
      </c>
      <c r="P13" s="24">
        <v>4.12</v>
      </c>
      <c r="Q13" s="24">
        <v>0</v>
      </c>
      <c r="R13" s="24">
        <v>0</v>
      </c>
      <c r="S13" s="24">
        <v>0.4</v>
      </c>
      <c r="T13" s="24">
        <v>2.64</v>
      </c>
      <c r="U13" s="24">
        <v>413.09</v>
      </c>
      <c r="V13" s="24">
        <v>726.28</v>
      </c>
      <c r="W13" s="24">
        <v>247.59</v>
      </c>
      <c r="X13" s="24">
        <v>93.52</v>
      </c>
      <c r="Y13" s="24">
        <v>290.02</v>
      </c>
      <c r="Z13" s="24">
        <v>2.72</v>
      </c>
      <c r="AA13" s="24">
        <v>45.2</v>
      </c>
      <c r="AB13" s="24">
        <v>173.98</v>
      </c>
      <c r="AC13" s="24">
        <v>98.69</v>
      </c>
      <c r="AD13" s="24">
        <v>1.59</v>
      </c>
      <c r="AE13" s="24">
        <v>0.19</v>
      </c>
      <c r="AF13" s="24">
        <v>0.27</v>
      </c>
      <c r="AG13" s="24">
        <v>1.84</v>
      </c>
      <c r="AH13" s="24">
        <v>4.5599999999999996</v>
      </c>
      <c r="AI13" s="24">
        <v>11.22</v>
      </c>
      <c r="AJ13" s="25">
        <v>0</v>
      </c>
      <c r="AK13" s="25">
        <v>140</v>
      </c>
      <c r="AL13" s="25">
        <v>138.26</v>
      </c>
      <c r="AM13" s="25">
        <v>2176.23</v>
      </c>
      <c r="AN13" s="25">
        <v>863.31</v>
      </c>
      <c r="AO13" s="25">
        <v>772.5</v>
      </c>
      <c r="AP13" s="25">
        <v>912.56</v>
      </c>
      <c r="AQ13" s="25">
        <v>255.3</v>
      </c>
      <c r="AR13" s="25">
        <v>1706.58</v>
      </c>
      <c r="AS13" s="25">
        <v>1281.79</v>
      </c>
      <c r="AT13" s="25">
        <v>3481.66</v>
      </c>
      <c r="AU13" s="25">
        <v>3165.45</v>
      </c>
      <c r="AV13" s="25">
        <v>816.12</v>
      </c>
      <c r="AW13" s="25">
        <v>1725.71</v>
      </c>
      <c r="AX13" s="25">
        <v>7442.67</v>
      </c>
      <c r="AY13" s="25">
        <v>128.88999999999999</v>
      </c>
      <c r="AZ13" s="25">
        <v>2059.3000000000002</v>
      </c>
      <c r="BA13" s="25">
        <v>1408.51</v>
      </c>
      <c r="BB13" s="25">
        <v>955.86</v>
      </c>
      <c r="BC13" s="25">
        <v>442.03</v>
      </c>
      <c r="BD13" s="25">
        <v>1.56</v>
      </c>
      <c r="BE13" s="25">
        <v>2.1800000000000002</v>
      </c>
      <c r="BF13" s="25">
        <v>1.64</v>
      </c>
      <c r="BG13" s="25">
        <v>4.03</v>
      </c>
      <c r="BH13" s="25">
        <v>0.16</v>
      </c>
      <c r="BI13" s="25">
        <v>1.05</v>
      </c>
      <c r="BJ13" s="25">
        <v>0.01</v>
      </c>
      <c r="BK13" s="25">
        <v>7.43</v>
      </c>
      <c r="BL13" s="25">
        <v>0</v>
      </c>
      <c r="BM13" s="25">
        <v>2.92</v>
      </c>
      <c r="BN13" s="25">
        <v>1.26</v>
      </c>
      <c r="BO13" s="25">
        <v>1.35</v>
      </c>
      <c r="BP13" s="25">
        <v>0.04</v>
      </c>
      <c r="BQ13" s="25">
        <v>2.06</v>
      </c>
      <c r="BR13" s="25">
        <v>0.62</v>
      </c>
      <c r="BS13" s="25">
        <v>51.06</v>
      </c>
      <c r="BT13" s="25">
        <v>0</v>
      </c>
      <c r="BU13" s="25">
        <v>0</v>
      </c>
      <c r="BV13" s="25">
        <v>19.5</v>
      </c>
      <c r="BW13" s="25">
        <v>0.5</v>
      </c>
      <c r="BX13" s="25">
        <v>0.14000000000000001</v>
      </c>
      <c r="BY13" s="25">
        <v>0</v>
      </c>
      <c r="BZ13" s="25">
        <v>0</v>
      </c>
      <c r="CA13" s="25">
        <v>0</v>
      </c>
      <c r="CB13" s="25">
        <v>324.39</v>
      </c>
      <c r="CC13" s="15"/>
      <c r="CD13" s="15" t="e">
        <f>$I$13/#REF!*100</f>
        <v>#REF!</v>
      </c>
      <c r="CE13" s="25">
        <v>74.2</v>
      </c>
      <c r="CG13" s="25">
        <v>31.47</v>
      </c>
      <c r="CH13" s="25">
        <v>11</v>
      </c>
      <c r="CI13" s="25">
        <v>21.23</v>
      </c>
      <c r="CJ13" s="25">
        <v>2433.4499999999998</v>
      </c>
      <c r="CK13" s="25">
        <v>1022.27</v>
      </c>
      <c r="CL13" s="25">
        <v>1727.86</v>
      </c>
      <c r="CM13" s="25">
        <v>32.85</v>
      </c>
      <c r="CN13" s="25">
        <v>15.38</v>
      </c>
      <c r="CO13" s="25">
        <v>24.11</v>
      </c>
      <c r="CP13" s="25">
        <v>0</v>
      </c>
      <c r="CQ13" s="25">
        <v>0</v>
      </c>
    </row>
    <row r="14" spans="1:95" x14ac:dyDescent="0.25">
      <c r="A14" s="18"/>
      <c r="B14" s="81" t="s">
        <v>104</v>
      </c>
      <c r="C14" s="18"/>
      <c r="D14" s="19"/>
      <c r="E14" s="19"/>
      <c r="F14" s="19"/>
      <c r="G14" s="19"/>
      <c r="H14" s="19"/>
      <c r="I14" s="19"/>
    </row>
    <row r="15" spans="1:95" s="17" customFormat="1" x14ac:dyDescent="0.25">
      <c r="A15" s="18" t="str">
        <f>"-"</f>
        <v>-</v>
      </c>
      <c r="B15" s="79" t="s">
        <v>105</v>
      </c>
      <c r="C15" s="18" t="str">
        <f>"100"</f>
        <v>100</v>
      </c>
      <c r="D15" s="19">
        <v>0.4</v>
      </c>
      <c r="E15" s="19">
        <v>0</v>
      </c>
      <c r="F15" s="19">
        <v>0.4</v>
      </c>
      <c r="G15" s="19">
        <v>0.4</v>
      </c>
      <c r="H15" s="19">
        <v>11.6</v>
      </c>
      <c r="I15" s="19">
        <v>48.68</v>
      </c>
      <c r="J15" s="76">
        <v>0.1</v>
      </c>
      <c r="K15" s="19">
        <v>0</v>
      </c>
      <c r="L15" s="19">
        <v>0</v>
      </c>
      <c r="M15" s="19">
        <v>0</v>
      </c>
      <c r="N15" s="19">
        <v>9</v>
      </c>
      <c r="O15" s="19">
        <v>0.8</v>
      </c>
      <c r="P15" s="19">
        <v>1.8</v>
      </c>
      <c r="Q15" s="19">
        <v>0</v>
      </c>
      <c r="R15" s="19">
        <v>0</v>
      </c>
      <c r="S15" s="19">
        <v>0.8</v>
      </c>
      <c r="T15" s="19">
        <v>0.5</v>
      </c>
      <c r="U15" s="19">
        <v>26</v>
      </c>
      <c r="V15" s="19">
        <v>278</v>
      </c>
      <c r="W15" s="19">
        <v>16</v>
      </c>
      <c r="X15" s="19">
        <v>9</v>
      </c>
      <c r="Y15" s="19">
        <v>11</v>
      </c>
      <c r="Z15" s="19">
        <v>2.2000000000000002</v>
      </c>
      <c r="AA15" s="19">
        <v>0</v>
      </c>
      <c r="AB15" s="19">
        <v>30</v>
      </c>
      <c r="AC15" s="19">
        <v>5</v>
      </c>
      <c r="AD15" s="19">
        <v>0.2</v>
      </c>
      <c r="AE15" s="19">
        <v>0.03</v>
      </c>
      <c r="AF15" s="19">
        <v>0.02</v>
      </c>
      <c r="AG15" s="19">
        <v>0.3</v>
      </c>
      <c r="AH15" s="19">
        <v>0.4</v>
      </c>
      <c r="AI15" s="19">
        <v>10</v>
      </c>
      <c r="AJ15" s="17">
        <v>0</v>
      </c>
      <c r="AK15" s="17">
        <v>0</v>
      </c>
      <c r="AL15" s="17">
        <v>0</v>
      </c>
      <c r="AM15" s="17">
        <v>19</v>
      </c>
      <c r="AN15" s="17">
        <v>18</v>
      </c>
      <c r="AO15" s="17">
        <v>3</v>
      </c>
      <c r="AP15" s="17">
        <v>11</v>
      </c>
      <c r="AQ15" s="17">
        <v>3</v>
      </c>
      <c r="AR15" s="17">
        <v>9</v>
      </c>
      <c r="AS15" s="17">
        <v>17</v>
      </c>
      <c r="AT15" s="17">
        <v>10</v>
      </c>
      <c r="AU15" s="17">
        <v>78</v>
      </c>
      <c r="AV15" s="17">
        <v>7</v>
      </c>
      <c r="AW15" s="17">
        <v>14</v>
      </c>
      <c r="AX15" s="17">
        <v>42</v>
      </c>
      <c r="AY15" s="17">
        <v>270</v>
      </c>
      <c r="AZ15" s="17">
        <v>13</v>
      </c>
      <c r="BA15" s="17">
        <v>16</v>
      </c>
      <c r="BB15" s="17">
        <v>6</v>
      </c>
      <c r="BC15" s="17">
        <v>5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0.03</v>
      </c>
      <c r="BJ15" s="17">
        <v>0.19</v>
      </c>
      <c r="BK15" s="17">
        <v>0.06</v>
      </c>
      <c r="BL15" s="17">
        <v>0.1</v>
      </c>
      <c r="BM15" s="17">
        <v>0.01</v>
      </c>
      <c r="BN15" s="17">
        <v>0</v>
      </c>
      <c r="BO15" s="17">
        <v>0</v>
      </c>
      <c r="BP15" s="17">
        <v>0</v>
      </c>
      <c r="BQ15" s="17">
        <v>0</v>
      </c>
      <c r="BR15" s="17">
        <v>7.0000000000000007E-2</v>
      </c>
      <c r="BS15" s="17">
        <v>0.04</v>
      </c>
      <c r="BT15" s="17">
        <v>0</v>
      </c>
      <c r="BU15" s="17">
        <v>0</v>
      </c>
      <c r="BV15" s="17">
        <v>0.49</v>
      </c>
      <c r="BW15" s="17">
        <v>0.02</v>
      </c>
      <c r="BX15" s="17">
        <v>0</v>
      </c>
      <c r="BY15" s="17">
        <v>0</v>
      </c>
      <c r="BZ15" s="17">
        <v>0</v>
      </c>
      <c r="CA15" s="17">
        <v>0</v>
      </c>
      <c r="CB15" s="17">
        <v>86.3</v>
      </c>
      <c r="CC15" s="20"/>
      <c r="CD15" s="20"/>
      <c r="CE15" s="17">
        <v>5</v>
      </c>
      <c r="CG15" s="17">
        <v>2</v>
      </c>
      <c r="CH15" s="17">
        <v>2</v>
      </c>
      <c r="CI15" s="17">
        <v>2</v>
      </c>
      <c r="CJ15" s="17">
        <v>150</v>
      </c>
      <c r="CK15" s="17">
        <v>150</v>
      </c>
      <c r="CL15" s="17">
        <v>150</v>
      </c>
      <c r="CM15" s="17">
        <v>0</v>
      </c>
      <c r="CN15" s="17">
        <v>0</v>
      </c>
      <c r="CO15" s="17">
        <v>0</v>
      </c>
      <c r="CP15" s="17">
        <v>0</v>
      </c>
      <c r="CQ15" s="17">
        <v>0</v>
      </c>
    </row>
    <row r="16" spans="1:95" s="25" customFormat="1" x14ac:dyDescent="0.25">
      <c r="A16" s="77"/>
      <c r="B16" s="80" t="s">
        <v>106</v>
      </c>
      <c r="C16" s="77"/>
      <c r="D16" s="78">
        <v>0.4</v>
      </c>
      <c r="E16" s="78">
        <v>0</v>
      </c>
      <c r="F16" s="78">
        <v>0.4</v>
      </c>
      <c r="G16" s="78">
        <v>0.4</v>
      </c>
      <c r="H16" s="78">
        <v>11.6</v>
      </c>
      <c r="I16" s="78">
        <v>48.68</v>
      </c>
      <c r="J16" s="24">
        <v>0.1</v>
      </c>
      <c r="K16" s="24">
        <v>0</v>
      </c>
      <c r="L16" s="24">
        <v>0</v>
      </c>
      <c r="M16" s="24">
        <v>0</v>
      </c>
      <c r="N16" s="24">
        <v>9</v>
      </c>
      <c r="O16" s="24">
        <v>0.8</v>
      </c>
      <c r="P16" s="24">
        <v>1.8</v>
      </c>
      <c r="Q16" s="24">
        <v>0</v>
      </c>
      <c r="R16" s="24">
        <v>0</v>
      </c>
      <c r="S16" s="24">
        <v>0.8</v>
      </c>
      <c r="T16" s="24">
        <v>0.5</v>
      </c>
      <c r="U16" s="24">
        <v>26</v>
      </c>
      <c r="V16" s="24">
        <v>278</v>
      </c>
      <c r="W16" s="24">
        <v>16</v>
      </c>
      <c r="X16" s="24">
        <v>9</v>
      </c>
      <c r="Y16" s="24">
        <v>11</v>
      </c>
      <c r="Z16" s="24">
        <v>2.2000000000000002</v>
      </c>
      <c r="AA16" s="24">
        <v>0</v>
      </c>
      <c r="AB16" s="24">
        <v>30</v>
      </c>
      <c r="AC16" s="24">
        <v>5</v>
      </c>
      <c r="AD16" s="24">
        <v>0.2</v>
      </c>
      <c r="AE16" s="24">
        <v>0.03</v>
      </c>
      <c r="AF16" s="24">
        <v>0.02</v>
      </c>
      <c r="AG16" s="24">
        <v>0.3</v>
      </c>
      <c r="AH16" s="24">
        <v>0.4</v>
      </c>
      <c r="AI16" s="24">
        <v>10</v>
      </c>
      <c r="AJ16" s="25">
        <v>0</v>
      </c>
      <c r="AK16" s="25">
        <v>0</v>
      </c>
      <c r="AL16" s="25">
        <v>0</v>
      </c>
      <c r="AM16" s="25">
        <v>19</v>
      </c>
      <c r="AN16" s="25">
        <v>18</v>
      </c>
      <c r="AO16" s="25">
        <v>3</v>
      </c>
      <c r="AP16" s="25">
        <v>11</v>
      </c>
      <c r="AQ16" s="25">
        <v>3</v>
      </c>
      <c r="AR16" s="25">
        <v>9</v>
      </c>
      <c r="AS16" s="25">
        <v>17</v>
      </c>
      <c r="AT16" s="25">
        <v>10</v>
      </c>
      <c r="AU16" s="25">
        <v>78</v>
      </c>
      <c r="AV16" s="25">
        <v>7</v>
      </c>
      <c r="AW16" s="25">
        <v>14</v>
      </c>
      <c r="AX16" s="25">
        <v>42</v>
      </c>
      <c r="AY16" s="25">
        <v>270</v>
      </c>
      <c r="AZ16" s="25">
        <v>13</v>
      </c>
      <c r="BA16" s="25">
        <v>16</v>
      </c>
      <c r="BB16" s="25">
        <v>6</v>
      </c>
      <c r="BC16" s="25">
        <v>5</v>
      </c>
      <c r="BD16" s="25">
        <v>0</v>
      </c>
      <c r="BE16" s="25">
        <v>0</v>
      </c>
      <c r="BF16" s="25">
        <v>0</v>
      </c>
      <c r="BG16" s="25">
        <v>0</v>
      </c>
      <c r="BH16" s="25">
        <v>0</v>
      </c>
      <c r="BI16" s="25">
        <v>0.03</v>
      </c>
      <c r="BJ16" s="25">
        <v>0.19</v>
      </c>
      <c r="BK16" s="25">
        <v>0.06</v>
      </c>
      <c r="BL16" s="25">
        <v>0.1</v>
      </c>
      <c r="BM16" s="25">
        <v>0.01</v>
      </c>
      <c r="BN16" s="25">
        <v>0</v>
      </c>
      <c r="BO16" s="25">
        <v>0</v>
      </c>
      <c r="BP16" s="25">
        <v>0</v>
      </c>
      <c r="BQ16" s="25">
        <v>0</v>
      </c>
      <c r="BR16" s="25">
        <v>7.0000000000000007E-2</v>
      </c>
      <c r="BS16" s="25">
        <v>0.04</v>
      </c>
      <c r="BT16" s="25">
        <v>0</v>
      </c>
      <c r="BU16" s="25">
        <v>0</v>
      </c>
      <c r="BV16" s="25">
        <v>0.49</v>
      </c>
      <c r="BW16" s="25">
        <v>0.02</v>
      </c>
      <c r="BX16" s="25">
        <v>0</v>
      </c>
      <c r="BY16" s="25">
        <v>0</v>
      </c>
      <c r="BZ16" s="25">
        <v>0</v>
      </c>
      <c r="CA16" s="25">
        <v>0</v>
      </c>
      <c r="CB16" s="25">
        <v>86.3</v>
      </c>
      <c r="CC16" s="15"/>
      <c r="CD16" s="15" t="e">
        <f>$I$16/#REF!*100</f>
        <v>#REF!</v>
      </c>
      <c r="CE16" s="25">
        <v>5</v>
      </c>
      <c r="CG16" s="25">
        <v>2</v>
      </c>
      <c r="CH16" s="25">
        <v>2</v>
      </c>
      <c r="CI16" s="25">
        <v>2</v>
      </c>
      <c r="CJ16" s="25">
        <v>150</v>
      </c>
      <c r="CK16" s="25">
        <v>150</v>
      </c>
      <c r="CL16" s="25">
        <v>150</v>
      </c>
      <c r="CM16" s="25">
        <v>0</v>
      </c>
      <c r="CN16" s="25">
        <v>0</v>
      </c>
      <c r="CO16" s="25">
        <v>0</v>
      </c>
      <c r="CP16" s="25">
        <v>6.6</v>
      </c>
      <c r="CQ16" s="25">
        <v>0.38</v>
      </c>
    </row>
    <row r="17" spans="1:95" x14ac:dyDescent="0.25">
      <c r="A17" s="18"/>
      <c r="B17" s="81" t="s">
        <v>107</v>
      </c>
      <c r="C17" s="18"/>
      <c r="D17" s="19"/>
      <c r="E17" s="19"/>
      <c r="F17" s="19"/>
      <c r="G17" s="19"/>
      <c r="H17" s="19"/>
      <c r="I17" s="19"/>
    </row>
    <row r="18" spans="1:95" s="22" customFormat="1" x14ac:dyDescent="0.25">
      <c r="A18" s="18" t="str">
        <f>"-"</f>
        <v>-</v>
      </c>
      <c r="B18" s="79" t="s">
        <v>159</v>
      </c>
      <c r="C18" s="18" t="str">
        <f>"50"</f>
        <v>50</v>
      </c>
      <c r="D18" s="19">
        <v>0.39</v>
      </c>
      <c r="E18" s="19">
        <v>0</v>
      </c>
      <c r="F18" s="19">
        <v>0.05</v>
      </c>
      <c r="G18" s="19">
        <v>0.05</v>
      </c>
      <c r="H18" s="19">
        <v>1.72</v>
      </c>
      <c r="I18" s="19">
        <v>7.8056999999999999</v>
      </c>
      <c r="J18" s="75">
        <v>0</v>
      </c>
      <c r="K18" s="21">
        <v>0</v>
      </c>
      <c r="L18" s="21">
        <v>0</v>
      </c>
      <c r="M18" s="21">
        <v>0</v>
      </c>
      <c r="N18" s="21">
        <v>1.18</v>
      </c>
      <c r="O18" s="21">
        <v>0.05</v>
      </c>
      <c r="P18" s="21">
        <v>0.49</v>
      </c>
      <c r="Q18" s="21">
        <v>0</v>
      </c>
      <c r="R18" s="21">
        <v>0</v>
      </c>
      <c r="S18" s="21">
        <v>0.05</v>
      </c>
      <c r="T18" s="21">
        <v>0.25</v>
      </c>
      <c r="U18" s="21">
        <v>3.92</v>
      </c>
      <c r="V18" s="21">
        <v>69.09</v>
      </c>
      <c r="W18" s="21">
        <v>11.27</v>
      </c>
      <c r="X18" s="21">
        <v>6.86</v>
      </c>
      <c r="Y18" s="21">
        <v>20.58</v>
      </c>
      <c r="Z18" s="21">
        <v>0.28999999999999998</v>
      </c>
      <c r="AA18" s="21">
        <v>0</v>
      </c>
      <c r="AB18" s="21">
        <v>29.4</v>
      </c>
      <c r="AC18" s="21">
        <v>5</v>
      </c>
      <c r="AD18" s="21">
        <v>0.05</v>
      </c>
      <c r="AE18" s="21">
        <v>0.01</v>
      </c>
      <c r="AF18" s="21">
        <v>0.02</v>
      </c>
      <c r="AG18" s="21">
        <v>0.1</v>
      </c>
      <c r="AH18" s="21">
        <v>0.15</v>
      </c>
      <c r="AI18" s="21">
        <v>4.9000000000000004</v>
      </c>
      <c r="AJ18" s="22">
        <v>0</v>
      </c>
      <c r="AK18" s="22">
        <v>13.23</v>
      </c>
      <c r="AL18" s="22">
        <v>10.29</v>
      </c>
      <c r="AM18" s="22">
        <v>14.7</v>
      </c>
      <c r="AN18" s="22">
        <v>12.74</v>
      </c>
      <c r="AO18" s="22">
        <v>2.94</v>
      </c>
      <c r="AP18" s="22">
        <v>10.29</v>
      </c>
      <c r="AQ18" s="22">
        <v>2.4500000000000002</v>
      </c>
      <c r="AR18" s="22">
        <v>8.33</v>
      </c>
      <c r="AS18" s="22">
        <v>12.74</v>
      </c>
      <c r="AT18" s="22">
        <v>22.05</v>
      </c>
      <c r="AU18" s="22">
        <v>25.97</v>
      </c>
      <c r="AV18" s="22">
        <v>4.9000000000000004</v>
      </c>
      <c r="AW18" s="22">
        <v>13.72</v>
      </c>
      <c r="AX18" s="22">
        <v>68.599999999999994</v>
      </c>
      <c r="AY18" s="22">
        <v>98</v>
      </c>
      <c r="AZ18" s="22">
        <v>8.33</v>
      </c>
      <c r="BA18" s="22">
        <v>13.23</v>
      </c>
      <c r="BB18" s="22">
        <v>10.29</v>
      </c>
      <c r="BC18" s="22">
        <v>3.43</v>
      </c>
      <c r="BD18" s="22">
        <v>0.15</v>
      </c>
      <c r="BE18" s="22">
        <v>0.11</v>
      </c>
      <c r="BF18" s="22">
        <v>0.06</v>
      </c>
      <c r="BG18" s="22">
        <v>0.1</v>
      </c>
      <c r="BH18" s="22">
        <v>0.09</v>
      </c>
      <c r="BI18" s="22">
        <v>0.37</v>
      </c>
      <c r="BJ18" s="22">
        <v>0.06</v>
      </c>
      <c r="BK18" s="22">
        <v>0.06</v>
      </c>
      <c r="BL18" s="22">
        <v>0.05</v>
      </c>
      <c r="BM18" s="22">
        <v>0</v>
      </c>
      <c r="BN18" s="22">
        <v>7.0000000000000007E-2</v>
      </c>
      <c r="BO18" s="22">
        <v>0.34</v>
      </c>
      <c r="BP18" s="22">
        <v>0</v>
      </c>
      <c r="BQ18" s="22">
        <v>0.06</v>
      </c>
      <c r="BR18" s="22">
        <v>0</v>
      </c>
      <c r="BS18" s="22">
        <v>0.05</v>
      </c>
      <c r="BT18" s="22">
        <v>0</v>
      </c>
      <c r="BU18" s="22">
        <v>0</v>
      </c>
      <c r="BV18" s="22">
        <v>0.24</v>
      </c>
      <c r="BW18" s="22">
        <v>0.01</v>
      </c>
      <c r="BX18" s="22">
        <v>0.03</v>
      </c>
      <c r="BY18" s="22">
        <v>0</v>
      </c>
      <c r="BZ18" s="22">
        <v>0</v>
      </c>
      <c r="CA18" s="22">
        <v>0</v>
      </c>
      <c r="CB18" s="22">
        <v>47.5</v>
      </c>
      <c r="CC18" s="23"/>
      <c r="CD18" s="23"/>
      <c r="CE18" s="22">
        <v>4.9000000000000004</v>
      </c>
      <c r="CG18" s="22">
        <v>1.5</v>
      </c>
      <c r="CH18" s="22">
        <v>1.5</v>
      </c>
      <c r="CI18" s="22">
        <v>1.5</v>
      </c>
      <c r="CJ18" s="22">
        <v>425</v>
      </c>
      <c r="CK18" s="22">
        <v>100</v>
      </c>
      <c r="CL18" s="22">
        <v>262.5</v>
      </c>
      <c r="CM18" s="22">
        <v>0.1</v>
      </c>
      <c r="CN18" s="22">
        <v>0.1</v>
      </c>
      <c r="CO18" s="22">
        <v>0.1</v>
      </c>
      <c r="CP18" s="22">
        <v>0</v>
      </c>
      <c r="CQ18" s="22">
        <v>0</v>
      </c>
    </row>
    <row r="19" spans="1:95" s="22" customFormat="1" x14ac:dyDescent="0.25">
      <c r="A19" s="18" t="str">
        <f>"5/2"</f>
        <v>5/2</v>
      </c>
      <c r="B19" s="79" t="s">
        <v>108</v>
      </c>
      <c r="C19" s="18" t="str">
        <f>"180"</f>
        <v>180</v>
      </c>
      <c r="D19" s="19">
        <v>4.5199999999999996</v>
      </c>
      <c r="E19" s="19">
        <v>2.9</v>
      </c>
      <c r="F19" s="19">
        <v>7.07</v>
      </c>
      <c r="G19" s="19">
        <v>3.93</v>
      </c>
      <c r="H19" s="19">
        <v>13.53</v>
      </c>
      <c r="I19" s="19">
        <v>131.38904507699999</v>
      </c>
      <c r="J19" s="75">
        <v>1.9</v>
      </c>
      <c r="K19" s="21">
        <v>2.42</v>
      </c>
      <c r="L19" s="21">
        <v>0</v>
      </c>
      <c r="M19" s="21">
        <v>0</v>
      </c>
      <c r="N19" s="21">
        <v>6.96</v>
      </c>
      <c r="O19" s="21">
        <v>4.5</v>
      </c>
      <c r="P19" s="21">
        <v>2.08</v>
      </c>
      <c r="Q19" s="21">
        <v>0</v>
      </c>
      <c r="R19" s="21">
        <v>0</v>
      </c>
      <c r="S19" s="21">
        <v>0.22</v>
      </c>
      <c r="T19" s="21">
        <v>4.83</v>
      </c>
      <c r="U19" s="21">
        <v>1462.28</v>
      </c>
      <c r="V19" s="21">
        <v>690.61</v>
      </c>
      <c r="W19" s="21">
        <v>92.06</v>
      </c>
      <c r="X19" s="21">
        <v>57.06</v>
      </c>
      <c r="Y19" s="21">
        <v>112.06</v>
      </c>
      <c r="Z19" s="21">
        <v>2</v>
      </c>
      <c r="AA19" s="21">
        <v>11.4</v>
      </c>
      <c r="AB19" s="21">
        <v>821.92</v>
      </c>
      <c r="AC19" s="21">
        <v>190.87</v>
      </c>
      <c r="AD19" s="21">
        <v>2.31</v>
      </c>
      <c r="AE19" s="21">
        <v>0.08</v>
      </c>
      <c r="AF19" s="21">
        <v>0.1</v>
      </c>
      <c r="AG19" s="21">
        <v>1.95</v>
      </c>
      <c r="AH19" s="21">
        <v>3.69</v>
      </c>
      <c r="AI19" s="21">
        <v>14.09</v>
      </c>
      <c r="AJ19" s="22">
        <v>0</v>
      </c>
      <c r="AK19" s="22">
        <v>0</v>
      </c>
      <c r="AL19" s="22">
        <v>0</v>
      </c>
      <c r="AM19" s="22">
        <v>73.87</v>
      </c>
      <c r="AN19" s="22">
        <v>90.32</v>
      </c>
      <c r="AO19" s="22">
        <v>28.81</v>
      </c>
      <c r="AP19" s="22">
        <v>112.76</v>
      </c>
      <c r="AQ19" s="22">
        <v>17.96</v>
      </c>
      <c r="AR19" s="22">
        <v>57.05</v>
      </c>
      <c r="AS19" s="22">
        <v>78.06</v>
      </c>
      <c r="AT19" s="22">
        <v>200.54</v>
      </c>
      <c r="AU19" s="22">
        <v>307.12</v>
      </c>
      <c r="AV19" s="22">
        <v>27.79</v>
      </c>
      <c r="AW19" s="22">
        <v>42.91</v>
      </c>
      <c r="AX19" s="22">
        <v>358.75</v>
      </c>
      <c r="AY19" s="22">
        <v>38.17</v>
      </c>
      <c r="AZ19" s="22">
        <v>173.8</v>
      </c>
      <c r="BA19" s="22">
        <v>141.28</v>
      </c>
      <c r="BB19" s="22">
        <v>52.47</v>
      </c>
      <c r="BC19" s="22">
        <v>33.68</v>
      </c>
      <c r="BD19" s="22">
        <v>0.14000000000000001</v>
      </c>
      <c r="BE19" s="22">
        <v>7.0000000000000007E-2</v>
      </c>
      <c r="BF19" s="22">
        <v>0.04</v>
      </c>
      <c r="BG19" s="22">
        <v>0.11</v>
      </c>
      <c r="BH19" s="22">
        <v>0.13</v>
      </c>
      <c r="BI19" s="22">
        <v>0.41</v>
      </c>
      <c r="BJ19" s="22">
        <v>0.02</v>
      </c>
      <c r="BK19" s="22">
        <v>0.53</v>
      </c>
      <c r="BL19" s="22">
        <v>0.01</v>
      </c>
      <c r="BM19" s="22">
        <v>0.25</v>
      </c>
      <c r="BN19" s="22">
        <v>0.41</v>
      </c>
      <c r="BO19" s="22">
        <v>7.0000000000000007E-2</v>
      </c>
      <c r="BP19" s="22">
        <v>0</v>
      </c>
      <c r="BQ19" s="22">
        <v>0.06</v>
      </c>
      <c r="BR19" s="22">
        <v>0.12</v>
      </c>
      <c r="BS19" s="22">
        <v>1.35</v>
      </c>
      <c r="BT19" s="22">
        <v>0.02</v>
      </c>
      <c r="BU19" s="22">
        <v>0</v>
      </c>
      <c r="BV19" s="22">
        <v>2.74</v>
      </c>
      <c r="BW19" s="22">
        <v>0.08</v>
      </c>
      <c r="BX19" s="22">
        <v>0.04</v>
      </c>
      <c r="BY19" s="22">
        <v>0</v>
      </c>
      <c r="BZ19" s="22">
        <v>0</v>
      </c>
      <c r="CA19" s="22">
        <v>0</v>
      </c>
      <c r="CB19" s="22">
        <v>247.51</v>
      </c>
      <c r="CC19" s="23"/>
      <c r="CD19" s="23"/>
      <c r="CE19" s="22">
        <v>148.38999999999999</v>
      </c>
      <c r="CG19" s="22">
        <v>151.47999999999999</v>
      </c>
      <c r="CH19" s="22">
        <v>78.97</v>
      </c>
      <c r="CI19" s="22">
        <v>115.22</v>
      </c>
      <c r="CJ19" s="22">
        <v>1255.28</v>
      </c>
      <c r="CK19" s="22">
        <v>601.91999999999996</v>
      </c>
      <c r="CL19" s="22">
        <v>928.6</v>
      </c>
      <c r="CM19" s="22">
        <v>11.85</v>
      </c>
      <c r="CN19" s="22">
        <v>5.14</v>
      </c>
      <c r="CO19" s="22">
        <v>8.49</v>
      </c>
      <c r="CP19" s="22">
        <v>0.88</v>
      </c>
      <c r="CQ19" s="22">
        <v>3.59</v>
      </c>
    </row>
    <row r="20" spans="1:95" s="22" customFormat="1" x14ac:dyDescent="0.25">
      <c r="A20" s="18" t="str">
        <f>"44/3"</f>
        <v>44/3</v>
      </c>
      <c r="B20" s="79" t="s">
        <v>109</v>
      </c>
      <c r="C20" s="18" t="str">
        <f>"130"</f>
        <v>130</v>
      </c>
      <c r="D20" s="19">
        <v>3.28</v>
      </c>
      <c r="E20" s="19">
        <v>0</v>
      </c>
      <c r="F20" s="19">
        <v>6.19</v>
      </c>
      <c r="G20" s="19">
        <v>6.19</v>
      </c>
      <c r="H20" s="19">
        <v>34.32</v>
      </c>
      <c r="I20" s="19">
        <v>205.90830389999999</v>
      </c>
      <c r="J20" s="75">
        <v>0.87</v>
      </c>
      <c r="K20" s="21">
        <v>3.8</v>
      </c>
      <c r="L20" s="21">
        <v>0</v>
      </c>
      <c r="M20" s="21">
        <v>0</v>
      </c>
      <c r="N20" s="21">
        <v>1.19</v>
      </c>
      <c r="O20" s="21">
        <v>31.53</v>
      </c>
      <c r="P20" s="21">
        <v>1.61</v>
      </c>
      <c r="Q20" s="21">
        <v>0</v>
      </c>
      <c r="R20" s="21">
        <v>0</v>
      </c>
      <c r="S20" s="21">
        <v>0.03</v>
      </c>
      <c r="T20" s="21">
        <v>0.76</v>
      </c>
      <c r="U20" s="21">
        <v>148.44999999999999</v>
      </c>
      <c r="V20" s="21">
        <v>288.7</v>
      </c>
      <c r="W20" s="21">
        <v>39.549999999999997</v>
      </c>
      <c r="X20" s="21">
        <v>45.8</v>
      </c>
      <c r="Y20" s="21">
        <v>94.49</v>
      </c>
      <c r="Z20" s="21">
        <v>0.96</v>
      </c>
      <c r="AA20" s="21">
        <v>0</v>
      </c>
      <c r="AB20" s="21">
        <v>500.18</v>
      </c>
      <c r="AC20" s="21">
        <v>92.92</v>
      </c>
      <c r="AD20" s="21">
        <v>3.05</v>
      </c>
      <c r="AE20" s="21">
        <v>0.06</v>
      </c>
      <c r="AF20" s="21">
        <v>0.04</v>
      </c>
      <c r="AG20" s="21">
        <v>0.96</v>
      </c>
      <c r="AH20" s="21">
        <v>2.02</v>
      </c>
      <c r="AI20" s="21">
        <v>5.66</v>
      </c>
      <c r="AJ20" s="22">
        <v>0</v>
      </c>
      <c r="AK20" s="22">
        <v>0</v>
      </c>
      <c r="AL20" s="22">
        <v>0</v>
      </c>
      <c r="AM20" s="22">
        <v>292.86</v>
      </c>
      <c r="AN20" s="22">
        <v>131.19</v>
      </c>
      <c r="AO20" s="22">
        <v>81.27</v>
      </c>
      <c r="AP20" s="22">
        <v>153.96</v>
      </c>
      <c r="AQ20" s="22">
        <v>49.09</v>
      </c>
      <c r="AR20" s="22">
        <v>178.92</v>
      </c>
      <c r="AS20" s="22">
        <v>199.34</v>
      </c>
      <c r="AT20" s="22">
        <v>299.3</v>
      </c>
      <c r="AU20" s="22">
        <v>311.32</v>
      </c>
      <c r="AV20" s="22">
        <v>86.97</v>
      </c>
      <c r="AW20" s="22">
        <v>149.51</v>
      </c>
      <c r="AX20" s="22">
        <v>629.71</v>
      </c>
      <c r="AY20" s="22">
        <v>0.54</v>
      </c>
      <c r="AZ20" s="22">
        <v>237.08</v>
      </c>
      <c r="BA20" s="22">
        <v>211.74</v>
      </c>
      <c r="BB20" s="22">
        <v>141.02000000000001</v>
      </c>
      <c r="BC20" s="22">
        <v>75.03</v>
      </c>
      <c r="BD20" s="22">
        <v>0.21</v>
      </c>
      <c r="BE20" s="22">
        <v>0.11</v>
      </c>
      <c r="BF20" s="22">
        <v>0.06</v>
      </c>
      <c r="BG20" s="22">
        <v>0.12</v>
      </c>
      <c r="BH20" s="22">
        <v>0.18</v>
      </c>
      <c r="BI20" s="22">
        <v>0.47</v>
      </c>
      <c r="BJ20" s="22">
        <v>0.02</v>
      </c>
      <c r="BK20" s="22">
        <v>0.49</v>
      </c>
      <c r="BL20" s="22">
        <v>0.01</v>
      </c>
      <c r="BM20" s="22">
        <v>0.27</v>
      </c>
      <c r="BN20" s="22">
        <v>0.03</v>
      </c>
      <c r="BO20" s="22">
        <v>7.0000000000000007E-2</v>
      </c>
      <c r="BP20" s="22">
        <v>0</v>
      </c>
      <c r="BQ20" s="22">
        <v>0.09</v>
      </c>
      <c r="BR20" s="22">
        <v>0.11</v>
      </c>
      <c r="BS20" s="22">
        <v>1.64</v>
      </c>
      <c r="BT20" s="22">
        <v>0.03</v>
      </c>
      <c r="BU20" s="22">
        <v>0</v>
      </c>
      <c r="BV20" s="22">
        <v>3.49</v>
      </c>
      <c r="BW20" s="22">
        <v>0.05</v>
      </c>
      <c r="BX20" s="22">
        <v>0.05</v>
      </c>
      <c r="BY20" s="22">
        <v>0</v>
      </c>
      <c r="BZ20" s="22">
        <v>0</v>
      </c>
      <c r="CA20" s="22">
        <v>0</v>
      </c>
      <c r="CB20" s="22">
        <v>104.27</v>
      </c>
      <c r="CC20" s="23"/>
      <c r="CD20" s="23"/>
      <c r="CE20" s="22">
        <v>83.36</v>
      </c>
      <c r="CG20" s="22">
        <v>14.48</v>
      </c>
      <c r="CH20" s="22">
        <v>7.98</v>
      </c>
      <c r="CI20" s="22">
        <v>11.23</v>
      </c>
      <c r="CJ20" s="22">
        <v>1743.08</v>
      </c>
      <c r="CK20" s="22">
        <v>843.48</v>
      </c>
      <c r="CL20" s="22">
        <v>1293.28</v>
      </c>
      <c r="CM20" s="22">
        <v>5.38</v>
      </c>
      <c r="CN20" s="22">
        <v>1.66</v>
      </c>
      <c r="CO20" s="22">
        <v>3.52</v>
      </c>
      <c r="CP20" s="22">
        <v>0</v>
      </c>
      <c r="CQ20" s="22">
        <v>0.33</v>
      </c>
    </row>
    <row r="21" spans="1:95" s="22" customFormat="1" x14ac:dyDescent="0.25">
      <c r="A21" s="18" t="str">
        <f>"12/7"</f>
        <v>12/7</v>
      </c>
      <c r="B21" s="79" t="s">
        <v>110</v>
      </c>
      <c r="C21" s="18" t="str">
        <f>"70"</f>
        <v>70</v>
      </c>
      <c r="D21" s="19">
        <v>11.9</v>
      </c>
      <c r="E21" s="19">
        <v>11.14</v>
      </c>
      <c r="F21" s="19">
        <v>4.1100000000000003</v>
      </c>
      <c r="G21" s="19">
        <v>0.09</v>
      </c>
      <c r="H21" s="19">
        <v>5.61</v>
      </c>
      <c r="I21" s="19">
        <v>107.41347400000001</v>
      </c>
      <c r="J21" s="75">
        <v>1.01</v>
      </c>
      <c r="K21" s="21">
        <v>0</v>
      </c>
      <c r="L21" s="21">
        <v>0</v>
      </c>
      <c r="M21" s="21">
        <v>0</v>
      </c>
      <c r="N21" s="21">
        <v>0.8</v>
      </c>
      <c r="O21" s="21">
        <v>4.79</v>
      </c>
      <c r="P21" s="21">
        <v>0.02</v>
      </c>
      <c r="Q21" s="21">
        <v>0</v>
      </c>
      <c r="R21" s="21">
        <v>0</v>
      </c>
      <c r="S21" s="21">
        <v>0.05</v>
      </c>
      <c r="T21" s="21">
        <v>1.31</v>
      </c>
      <c r="U21" s="21">
        <v>186.61</v>
      </c>
      <c r="V21" s="21">
        <v>162.36000000000001</v>
      </c>
      <c r="W21" s="21">
        <v>33.090000000000003</v>
      </c>
      <c r="X21" s="21">
        <v>21.13</v>
      </c>
      <c r="Y21" s="21">
        <v>130.05000000000001</v>
      </c>
      <c r="Z21" s="21">
        <v>0.65</v>
      </c>
      <c r="AA21" s="21">
        <v>29.58</v>
      </c>
      <c r="AB21" s="21">
        <v>4.05</v>
      </c>
      <c r="AC21" s="21">
        <v>30.3</v>
      </c>
      <c r="AD21" s="21">
        <v>0.95</v>
      </c>
      <c r="AE21" s="21">
        <v>0.12</v>
      </c>
      <c r="AF21" s="21">
        <v>0.13</v>
      </c>
      <c r="AG21" s="21">
        <v>2.4500000000000002</v>
      </c>
      <c r="AH21" s="21">
        <v>4.8499999999999996</v>
      </c>
      <c r="AI21" s="21">
        <v>0.65</v>
      </c>
      <c r="AJ21" s="22">
        <v>0</v>
      </c>
      <c r="AK21" s="22">
        <v>634.64</v>
      </c>
      <c r="AL21" s="22">
        <v>488.74</v>
      </c>
      <c r="AM21" s="22">
        <v>1100.0899999999999</v>
      </c>
      <c r="AN21" s="22">
        <v>954.05</v>
      </c>
      <c r="AO21" s="22">
        <v>349.27</v>
      </c>
      <c r="AP21" s="22">
        <v>540.53</v>
      </c>
      <c r="AQ21" s="22">
        <v>148.5</v>
      </c>
      <c r="AR21" s="22">
        <v>601.53</v>
      </c>
      <c r="AS21" s="22">
        <v>729</v>
      </c>
      <c r="AT21" s="22">
        <v>900.99</v>
      </c>
      <c r="AU21" s="22">
        <v>1292.4100000000001</v>
      </c>
      <c r="AV21" s="22">
        <v>452.03</v>
      </c>
      <c r="AW21" s="22">
        <v>679.74</v>
      </c>
      <c r="AX21" s="22">
        <v>2507.69</v>
      </c>
      <c r="AY21" s="22">
        <v>202.65</v>
      </c>
      <c r="AZ21" s="22">
        <v>642.54999999999995</v>
      </c>
      <c r="BA21" s="22">
        <v>612.38</v>
      </c>
      <c r="BB21" s="22">
        <v>463.51</v>
      </c>
      <c r="BC21" s="22">
        <v>205.94</v>
      </c>
      <c r="BD21" s="22">
        <v>0.13</v>
      </c>
      <c r="BE21" s="22">
        <v>0.2</v>
      </c>
      <c r="BF21" s="22">
        <v>0.16</v>
      </c>
      <c r="BG21" s="22">
        <v>0.38</v>
      </c>
      <c r="BH21" s="22">
        <v>0</v>
      </c>
      <c r="BI21" s="22">
        <v>0.05</v>
      </c>
      <c r="BJ21" s="22">
        <v>0.03</v>
      </c>
      <c r="BK21" s="22">
        <v>0.51</v>
      </c>
      <c r="BL21" s="22">
        <v>0.01</v>
      </c>
      <c r="BM21" s="22">
        <v>0.16</v>
      </c>
      <c r="BN21" s="22">
        <v>0.12</v>
      </c>
      <c r="BO21" s="22">
        <v>0.09</v>
      </c>
      <c r="BP21" s="22">
        <v>0</v>
      </c>
      <c r="BQ21" s="22">
        <v>0.19</v>
      </c>
      <c r="BR21" s="22">
        <v>0.05</v>
      </c>
      <c r="BS21" s="22">
        <v>4.7300000000000004</v>
      </c>
      <c r="BT21" s="22">
        <v>0</v>
      </c>
      <c r="BU21" s="22">
        <v>0</v>
      </c>
      <c r="BV21" s="22">
        <v>1.68</v>
      </c>
      <c r="BW21" s="22">
        <v>7.0000000000000007E-2</v>
      </c>
      <c r="BX21" s="22">
        <v>0.01</v>
      </c>
      <c r="BY21" s="22">
        <v>0</v>
      </c>
      <c r="BZ21" s="22">
        <v>0</v>
      </c>
      <c r="CA21" s="22">
        <v>0</v>
      </c>
      <c r="CB21" s="22">
        <v>57.45</v>
      </c>
      <c r="CC21" s="23"/>
      <c r="CD21" s="23"/>
      <c r="CE21" s="22">
        <v>30.25</v>
      </c>
      <c r="CG21" s="22">
        <v>95.01</v>
      </c>
      <c r="CH21" s="22">
        <v>18.62</v>
      </c>
      <c r="CI21" s="22">
        <v>56.81</v>
      </c>
      <c r="CJ21" s="22">
        <v>989.92</v>
      </c>
      <c r="CK21" s="22">
        <v>343.68</v>
      </c>
      <c r="CL21" s="22">
        <v>666.8</v>
      </c>
      <c r="CM21" s="22">
        <v>3.86</v>
      </c>
      <c r="CN21" s="22">
        <v>2.33</v>
      </c>
      <c r="CO21" s="22">
        <v>3.09</v>
      </c>
      <c r="CP21" s="22">
        <v>0</v>
      </c>
      <c r="CQ21" s="22">
        <v>0.35</v>
      </c>
    </row>
    <row r="22" spans="1:95" s="22" customFormat="1" x14ac:dyDescent="0.25">
      <c r="A22" s="18" t="str">
        <f>"8/11"</f>
        <v>8/11</v>
      </c>
      <c r="B22" s="79" t="s">
        <v>158</v>
      </c>
      <c r="C22" s="18" t="str">
        <f>"20"</f>
        <v>20</v>
      </c>
      <c r="D22" s="19">
        <v>0.2</v>
      </c>
      <c r="E22" s="19">
        <v>0</v>
      </c>
      <c r="F22" s="19">
        <v>0.91</v>
      </c>
      <c r="G22" s="19">
        <v>0.88</v>
      </c>
      <c r="H22" s="19">
        <v>1.45</v>
      </c>
      <c r="I22" s="19">
        <v>14.448489047836</v>
      </c>
      <c r="J22" s="75">
        <v>0.23</v>
      </c>
      <c r="K22" s="21">
        <v>0.63</v>
      </c>
      <c r="L22" s="21">
        <v>0</v>
      </c>
      <c r="M22" s="21">
        <v>0</v>
      </c>
      <c r="N22" s="21">
        <v>0.76</v>
      </c>
      <c r="O22" s="21">
        <v>0.51</v>
      </c>
      <c r="P22" s="21">
        <v>0.19</v>
      </c>
      <c r="Q22" s="21">
        <v>0</v>
      </c>
      <c r="R22" s="21">
        <v>0</v>
      </c>
      <c r="S22" s="21">
        <v>0.04</v>
      </c>
      <c r="T22" s="21">
        <v>0.13</v>
      </c>
      <c r="U22" s="21">
        <v>14.94</v>
      </c>
      <c r="V22" s="21">
        <v>55.68</v>
      </c>
      <c r="W22" s="21">
        <v>7.59</v>
      </c>
      <c r="X22" s="21">
        <v>5.35</v>
      </c>
      <c r="Y22" s="21">
        <v>8.4600000000000009</v>
      </c>
      <c r="Z22" s="21">
        <v>0.14000000000000001</v>
      </c>
      <c r="AA22" s="21">
        <v>1.18</v>
      </c>
      <c r="AB22" s="21">
        <v>124.9</v>
      </c>
      <c r="AC22" s="21">
        <v>36.17</v>
      </c>
      <c r="AD22" s="21">
        <v>0.52</v>
      </c>
      <c r="AE22" s="21">
        <v>0.01</v>
      </c>
      <c r="AF22" s="21">
        <v>0.01</v>
      </c>
      <c r="AG22" s="21">
        <v>0.08</v>
      </c>
      <c r="AH22" s="21">
        <v>0.19</v>
      </c>
      <c r="AI22" s="21">
        <v>0.57999999999999996</v>
      </c>
      <c r="AJ22" s="22">
        <v>0</v>
      </c>
      <c r="AK22" s="22">
        <v>4.5199999999999996</v>
      </c>
      <c r="AL22" s="22">
        <v>4.05</v>
      </c>
      <c r="AM22" s="22">
        <v>21.68</v>
      </c>
      <c r="AN22" s="22">
        <v>18.72</v>
      </c>
      <c r="AO22" s="22">
        <v>6.57</v>
      </c>
      <c r="AP22" s="22">
        <v>18.96</v>
      </c>
      <c r="AQ22" s="22">
        <v>3.64</v>
      </c>
      <c r="AR22" s="22">
        <v>13.26</v>
      </c>
      <c r="AS22" s="22">
        <v>16.940000000000001</v>
      </c>
      <c r="AT22" s="22">
        <v>28.29</v>
      </c>
      <c r="AU22" s="22">
        <v>32.4</v>
      </c>
      <c r="AV22" s="22">
        <v>9.7200000000000006</v>
      </c>
      <c r="AW22" s="22">
        <v>11.92</v>
      </c>
      <c r="AX22" s="22">
        <v>71.77</v>
      </c>
      <c r="AY22" s="22">
        <v>4.2</v>
      </c>
      <c r="AZ22" s="22">
        <v>31.86</v>
      </c>
      <c r="BA22" s="22">
        <v>23.6</v>
      </c>
      <c r="BB22" s="22">
        <v>9.98</v>
      </c>
      <c r="BC22" s="22">
        <v>6.34</v>
      </c>
      <c r="BD22" s="22">
        <v>0.04</v>
      </c>
      <c r="BE22" s="22">
        <v>0.02</v>
      </c>
      <c r="BF22" s="22">
        <v>0.01</v>
      </c>
      <c r="BG22" s="22">
        <v>0.02</v>
      </c>
      <c r="BH22" s="22">
        <v>0.04</v>
      </c>
      <c r="BI22" s="22">
        <v>0.08</v>
      </c>
      <c r="BJ22" s="22">
        <v>0</v>
      </c>
      <c r="BK22" s="22">
        <v>0.1</v>
      </c>
      <c r="BL22" s="22">
        <v>0</v>
      </c>
      <c r="BM22" s="22">
        <v>0.05</v>
      </c>
      <c r="BN22" s="22">
        <v>0.01</v>
      </c>
      <c r="BO22" s="22">
        <v>0.02</v>
      </c>
      <c r="BP22" s="22">
        <v>0</v>
      </c>
      <c r="BQ22" s="22">
        <v>0.01</v>
      </c>
      <c r="BR22" s="22">
        <v>0.02</v>
      </c>
      <c r="BS22" s="22">
        <v>0.25</v>
      </c>
      <c r="BT22" s="22">
        <v>0</v>
      </c>
      <c r="BU22" s="22">
        <v>0</v>
      </c>
      <c r="BV22" s="22">
        <v>0.53</v>
      </c>
      <c r="BW22" s="22">
        <v>0.01</v>
      </c>
      <c r="BX22" s="22">
        <v>0</v>
      </c>
      <c r="BY22" s="22">
        <v>0</v>
      </c>
      <c r="BZ22" s="22">
        <v>0</v>
      </c>
      <c r="CA22" s="22">
        <v>0</v>
      </c>
      <c r="CB22" s="22">
        <v>26.23</v>
      </c>
      <c r="CC22" s="23"/>
      <c r="CD22" s="23"/>
      <c r="CE22" s="22">
        <v>22</v>
      </c>
      <c r="CG22" s="22">
        <v>0.22</v>
      </c>
      <c r="CH22" s="22">
        <v>0.22</v>
      </c>
      <c r="CI22" s="22">
        <v>0.22</v>
      </c>
      <c r="CJ22" s="22">
        <v>67.3</v>
      </c>
      <c r="CK22" s="22">
        <v>17.899999999999999</v>
      </c>
      <c r="CL22" s="22">
        <v>42.6</v>
      </c>
      <c r="CM22" s="22">
        <v>0.89</v>
      </c>
      <c r="CN22" s="22">
        <v>0.46</v>
      </c>
      <c r="CO22" s="22">
        <v>0.68</v>
      </c>
      <c r="CP22" s="22">
        <v>0.26</v>
      </c>
      <c r="CQ22" s="22">
        <v>0</v>
      </c>
    </row>
    <row r="23" spans="1:95" s="22" customFormat="1" x14ac:dyDescent="0.25">
      <c r="A23" s="18" t="str">
        <f>"37/10"</f>
        <v>37/10</v>
      </c>
      <c r="B23" s="79" t="s">
        <v>111</v>
      </c>
      <c r="C23" s="18" t="str">
        <f>"180"</f>
        <v>180</v>
      </c>
      <c r="D23" s="19">
        <v>0.45</v>
      </c>
      <c r="E23" s="19">
        <v>0</v>
      </c>
      <c r="F23" s="19">
        <v>0.19</v>
      </c>
      <c r="G23" s="19">
        <v>0.19</v>
      </c>
      <c r="H23" s="19">
        <v>18.14</v>
      </c>
      <c r="I23" s="19">
        <v>69.316496999999984</v>
      </c>
      <c r="J23" s="75">
        <v>0.03</v>
      </c>
      <c r="K23" s="21">
        <v>0</v>
      </c>
      <c r="L23" s="21">
        <v>0</v>
      </c>
      <c r="M23" s="21">
        <v>0</v>
      </c>
      <c r="N23" s="21">
        <v>14.37</v>
      </c>
      <c r="O23" s="21">
        <v>0.8</v>
      </c>
      <c r="P23" s="21">
        <v>2.98</v>
      </c>
      <c r="Q23" s="21">
        <v>0</v>
      </c>
      <c r="R23" s="21">
        <v>0</v>
      </c>
      <c r="S23" s="21">
        <v>0.68</v>
      </c>
      <c r="T23" s="21">
        <v>0.64</v>
      </c>
      <c r="U23" s="21">
        <v>42.55</v>
      </c>
      <c r="V23" s="21">
        <v>531.57000000000005</v>
      </c>
      <c r="W23" s="21">
        <v>82.41</v>
      </c>
      <c r="X23" s="21">
        <v>53.31</v>
      </c>
      <c r="Y23" s="21">
        <v>59.89</v>
      </c>
      <c r="Z23" s="21">
        <v>1.42</v>
      </c>
      <c r="AA23" s="21">
        <v>0</v>
      </c>
      <c r="AB23" s="21">
        <v>781.65</v>
      </c>
      <c r="AC23" s="21">
        <v>145.49</v>
      </c>
      <c r="AD23" s="21">
        <v>1.1299999999999999</v>
      </c>
      <c r="AE23" s="21">
        <v>0.06</v>
      </c>
      <c r="AF23" s="21">
        <v>0.09</v>
      </c>
      <c r="AG23" s="21">
        <v>0.84</v>
      </c>
      <c r="AH23" s="21">
        <v>1.22</v>
      </c>
      <c r="AI23" s="21">
        <v>66.42</v>
      </c>
      <c r="AJ23" s="22">
        <v>0</v>
      </c>
      <c r="AK23" s="22">
        <v>0</v>
      </c>
      <c r="AL23" s="22">
        <v>0</v>
      </c>
      <c r="AM23" s="22">
        <v>30.65</v>
      </c>
      <c r="AN23" s="22">
        <v>35.229999999999997</v>
      </c>
      <c r="AO23" s="22">
        <v>23.56</v>
      </c>
      <c r="AP23" s="22">
        <v>107.62</v>
      </c>
      <c r="AQ23" s="22">
        <v>5.3</v>
      </c>
      <c r="AR23" s="22">
        <v>30.1</v>
      </c>
      <c r="AS23" s="22">
        <v>53.73</v>
      </c>
      <c r="AT23" s="22">
        <v>169.08</v>
      </c>
      <c r="AU23" s="22">
        <v>152.47</v>
      </c>
      <c r="AV23" s="22">
        <v>22.15</v>
      </c>
      <c r="AW23" s="22">
        <v>12.55</v>
      </c>
      <c r="AX23" s="22">
        <v>203.85</v>
      </c>
      <c r="AY23" s="22">
        <v>41.01</v>
      </c>
      <c r="AZ23" s="22">
        <v>205.17</v>
      </c>
      <c r="BA23" s="22">
        <v>144.32</v>
      </c>
      <c r="BB23" s="22">
        <v>23.56</v>
      </c>
      <c r="BC23" s="22">
        <v>31.76</v>
      </c>
      <c r="BD23" s="22">
        <v>0</v>
      </c>
      <c r="BE23" s="22">
        <v>0</v>
      </c>
      <c r="BF23" s="22">
        <v>0</v>
      </c>
      <c r="BG23" s="22">
        <v>0</v>
      </c>
      <c r="BH23" s="22">
        <v>0</v>
      </c>
      <c r="BI23" s="22">
        <v>0</v>
      </c>
      <c r="BJ23" s="22">
        <v>0.03</v>
      </c>
      <c r="BK23" s="22">
        <v>0.1</v>
      </c>
      <c r="BL23" s="22">
        <v>0.01</v>
      </c>
      <c r="BM23" s="22">
        <v>0.01</v>
      </c>
      <c r="BN23" s="22">
        <v>0</v>
      </c>
      <c r="BO23" s="22">
        <v>0</v>
      </c>
      <c r="BP23" s="22">
        <v>0</v>
      </c>
      <c r="BQ23" s="22">
        <v>0</v>
      </c>
      <c r="BR23" s="22">
        <v>0.02</v>
      </c>
      <c r="BS23" s="22">
        <v>7.0000000000000007E-2</v>
      </c>
      <c r="BT23" s="22">
        <v>0</v>
      </c>
      <c r="BU23" s="22">
        <v>0</v>
      </c>
      <c r="BV23" s="22">
        <v>0.17</v>
      </c>
      <c r="BW23" s="22">
        <v>0.12</v>
      </c>
      <c r="BX23" s="22">
        <v>0</v>
      </c>
      <c r="BY23" s="22">
        <v>0</v>
      </c>
      <c r="BZ23" s="22">
        <v>0</v>
      </c>
      <c r="CA23" s="22">
        <v>0</v>
      </c>
      <c r="CB23" s="22">
        <v>208.9</v>
      </c>
      <c r="CC23" s="23"/>
      <c r="CD23" s="23"/>
      <c r="CE23" s="22">
        <v>130.28</v>
      </c>
      <c r="CG23" s="22">
        <v>0</v>
      </c>
      <c r="CH23" s="22">
        <v>0</v>
      </c>
      <c r="CI23" s="22">
        <v>0</v>
      </c>
      <c r="CJ23" s="22">
        <v>0</v>
      </c>
      <c r="CK23" s="22">
        <v>0</v>
      </c>
      <c r="CL23" s="22">
        <v>0</v>
      </c>
      <c r="CM23" s="22">
        <v>0</v>
      </c>
      <c r="CN23" s="22">
        <v>0</v>
      </c>
      <c r="CO23" s="22">
        <v>0</v>
      </c>
      <c r="CP23" s="22">
        <v>9</v>
      </c>
      <c r="CQ23" s="22">
        <v>0</v>
      </c>
    </row>
    <row r="24" spans="1:95" s="22" customFormat="1" x14ac:dyDescent="0.25">
      <c r="A24" s="18" t="str">
        <f>"-"</f>
        <v>-</v>
      </c>
      <c r="B24" s="79" t="s">
        <v>112</v>
      </c>
      <c r="C24" s="18" t="str">
        <f>"30"</f>
        <v>30</v>
      </c>
      <c r="D24" s="19">
        <v>2.98</v>
      </c>
      <c r="E24" s="19">
        <v>0</v>
      </c>
      <c r="F24" s="19">
        <v>0.3</v>
      </c>
      <c r="G24" s="19">
        <v>0.3</v>
      </c>
      <c r="H24" s="19">
        <v>21.15</v>
      </c>
      <c r="I24" s="19">
        <v>101.39649104999998</v>
      </c>
      <c r="J24" s="75">
        <v>0.09</v>
      </c>
      <c r="K24" s="21">
        <v>0</v>
      </c>
      <c r="L24" s="21">
        <v>0</v>
      </c>
      <c r="M24" s="21">
        <v>0</v>
      </c>
      <c r="N24" s="21">
        <v>0.5</v>
      </c>
      <c r="O24" s="21">
        <v>20.57</v>
      </c>
      <c r="P24" s="21">
        <v>0.09</v>
      </c>
      <c r="Q24" s="21">
        <v>0</v>
      </c>
      <c r="R24" s="21">
        <v>0</v>
      </c>
      <c r="S24" s="21">
        <v>0.14000000000000001</v>
      </c>
      <c r="T24" s="21">
        <v>0.81</v>
      </c>
      <c r="U24" s="21">
        <v>110.82</v>
      </c>
      <c r="V24" s="21">
        <v>37.19</v>
      </c>
      <c r="W24" s="21">
        <v>6.74</v>
      </c>
      <c r="X24" s="21">
        <v>9.9700000000000006</v>
      </c>
      <c r="Y24" s="21">
        <v>26.29</v>
      </c>
      <c r="Z24" s="21">
        <v>0.69</v>
      </c>
      <c r="AA24" s="21">
        <v>0</v>
      </c>
      <c r="AB24" s="21">
        <v>0</v>
      </c>
      <c r="AC24" s="21">
        <v>0</v>
      </c>
      <c r="AD24" s="21">
        <v>0.59</v>
      </c>
      <c r="AE24" s="21">
        <v>0.06</v>
      </c>
      <c r="AF24" s="21">
        <v>0.02</v>
      </c>
      <c r="AG24" s="21">
        <v>0.61</v>
      </c>
      <c r="AH24" s="21">
        <v>1.4</v>
      </c>
      <c r="AI24" s="21">
        <v>0</v>
      </c>
      <c r="AJ24" s="22">
        <v>0</v>
      </c>
      <c r="AK24" s="22">
        <v>0</v>
      </c>
      <c r="AL24" s="22">
        <v>0</v>
      </c>
      <c r="AM24" s="22">
        <v>229.56</v>
      </c>
      <c r="AN24" s="22">
        <v>76.13</v>
      </c>
      <c r="AO24" s="22">
        <v>45.13</v>
      </c>
      <c r="AP24" s="22">
        <v>90.26</v>
      </c>
      <c r="AQ24" s="22">
        <v>34.14</v>
      </c>
      <c r="AR24" s="22">
        <v>163.24</v>
      </c>
      <c r="AS24" s="22">
        <v>101.24</v>
      </c>
      <c r="AT24" s="22">
        <v>141.27000000000001</v>
      </c>
      <c r="AU24" s="22">
        <v>116.55</v>
      </c>
      <c r="AV24" s="22">
        <v>61.22</v>
      </c>
      <c r="AW24" s="22">
        <v>108.31</v>
      </c>
      <c r="AX24" s="22">
        <v>905.69</v>
      </c>
      <c r="AY24" s="22">
        <v>105.95</v>
      </c>
      <c r="AZ24" s="22">
        <v>295.08999999999997</v>
      </c>
      <c r="BA24" s="22">
        <v>128.32</v>
      </c>
      <c r="BB24" s="22">
        <v>85.15</v>
      </c>
      <c r="BC24" s="22">
        <v>67.5</v>
      </c>
      <c r="BD24" s="22">
        <v>0</v>
      </c>
      <c r="BE24" s="22">
        <v>0</v>
      </c>
      <c r="BF24" s="22">
        <v>0</v>
      </c>
      <c r="BG24" s="22">
        <v>0</v>
      </c>
      <c r="BH24" s="22">
        <v>0</v>
      </c>
      <c r="BI24" s="22">
        <v>0</v>
      </c>
      <c r="BJ24" s="22">
        <v>0.06</v>
      </c>
      <c r="BK24" s="22">
        <v>0.04</v>
      </c>
      <c r="BL24" s="22">
        <v>0.03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0.03</v>
      </c>
      <c r="BT24" s="22">
        <v>0</v>
      </c>
      <c r="BU24" s="22">
        <v>0</v>
      </c>
      <c r="BV24" s="22">
        <v>0.13</v>
      </c>
      <c r="BW24" s="22">
        <v>0.01</v>
      </c>
      <c r="BX24" s="22">
        <v>0</v>
      </c>
      <c r="BY24" s="22">
        <v>0</v>
      </c>
      <c r="BZ24" s="22">
        <v>0</v>
      </c>
      <c r="CA24" s="22">
        <v>0</v>
      </c>
      <c r="CB24" s="22">
        <v>17.64</v>
      </c>
      <c r="CC24" s="23"/>
      <c r="CD24" s="23"/>
      <c r="CE24" s="22">
        <v>0</v>
      </c>
      <c r="CG24" s="22">
        <v>0</v>
      </c>
      <c r="CH24" s="22">
        <v>0</v>
      </c>
      <c r="CI24" s="22">
        <v>0</v>
      </c>
      <c r="CJ24" s="22">
        <v>857</v>
      </c>
      <c r="CK24" s="22">
        <v>330.17</v>
      </c>
      <c r="CL24" s="22">
        <v>593.58000000000004</v>
      </c>
      <c r="CM24" s="22">
        <v>6.86</v>
      </c>
      <c r="CN24" s="22">
        <v>6.86</v>
      </c>
      <c r="CO24" s="22">
        <v>6.86</v>
      </c>
      <c r="CP24" s="22">
        <v>0</v>
      </c>
      <c r="CQ24" s="22">
        <v>0</v>
      </c>
    </row>
    <row r="25" spans="1:95" s="17" customFormat="1" x14ac:dyDescent="0.25">
      <c r="A25" s="18" t="str">
        <f>"-"</f>
        <v>-</v>
      </c>
      <c r="B25" s="79" t="s">
        <v>113</v>
      </c>
      <c r="C25" s="18" t="str">
        <f>"15"</f>
        <v>15</v>
      </c>
      <c r="D25" s="19">
        <v>0.99</v>
      </c>
      <c r="E25" s="19">
        <v>0</v>
      </c>
      <c r="F25" s="19">
        <v>0.18</v>
      </c>
      <c r="G25" s="19">
        <v>0.18</v>
      </c>
      <c r="H25" s="19">
        <v>6.26</v>
      </c>
      <c r="I25" s="19">
        <v>29.007000000000005</v>
      </c>
      <c r="J25" s="76">
        <v>0.03</v>
      </c>
      <c r="K25" s="19">
        <v>0</v>
      </c>
      <c r="L25" s="19">
        <v>0</v>
      </c>
      <c r="M25" s="19">
        <v>0</v>
      </c>
      <c r="N25" s="19">
        <v>0.18</v>
      </c>
      <c r="O25" s="19">
        <v>4.83</v>
      </c>
      <c r="P25" s="19">
        <v>1.25</v>
      </c>
      <c r="Q25" s="19">
        <v>0</v>
      </c>
      <c r="R25" s="19">
        <v>0</v>
      </c>
      <c r="S25" s="19">
        <v>0.15</v>
      </c>
      <c r="T25" s="19">
        <v>0.38</v>
      </c>
      <c r="U25" s="19">
        <v>91.5</v>
      </c>
      <c r="V25" s="19">
        <v>36.75</v>
      </c>
      <c r="W25" s="19">
        <v>5.25</v>
      </c>
      <c r="X25" s="19">
        <v>7.05</v>
      </c>
      <c r="Y25" s="19">
        <v>23.7</v>
      </c>
      <c r="Z25" s="19">
        <v>0.59</v>
      </c>
      <c r="AA25" s="19">
        <v>0</v>
      </c>
      <c r="AB25" s="19">
        <v>0.75</v>
      </c>
      <c r="AC25" s="19">
        <v>0.15</v>
      </c>
      <c r="AD25" s="19">
        <v>0.21</v>
      </c>
      <c r="AE25" s="19">
        <v>0.03</v>
      </c>
      <c r="AF25" s="19">
        <v>0.01</v>
      </c>
      <c r="AG25" s="19">
        <v>0.11</v>
      </c>
      <c r="AH25" s="19">
        <v>0.3</v>
      </c>
      <c r="AI25" s="19">
        <v>0</v>
      </c>
      <c r="AJ25" s="17">
        <v>0</v>
      </c>
      <c r="AK25" s="17">
        <v>0</v>
      </c>
      <c r="AL25" s="17">
        <v>0</v>
      </c>
      <c r="AM25" s="17">
        <v>64.05</v>
      </c>
      <c r="AN25" s="17">
        <v>33.450000000000003</v>
      </c>
      <c r="AO25" s="17">
        <v>13.95</v>
      </c>
      <c r="AP25" s="17">
        <v>29.7</v>
      </c>
      <c r="AQ25" s="17">
        <v>12</v>
      </c>
      <c r="AR25" s="17">
        <v>55.65</v>
      </c>
      <c r="AS25" s="17">
        <v>44.55</v>
      </c>
      <c r="AT25" s="17">
        <v>43.65</v>
      </c>
      <c r="AU25" s="17">
        <v>69.599999999999994</v>
      </c>
      <c r="AV25" s="17">
        <v>18.600000000000001</v>
      </c>
      <c r="AW25" s="17">
        <v>46.5</v>
      </c>
      <c r="AX25" s="17">
        <v>229.35</v>
      </c>
      <c r="AY25" s="17">
        <v>40.5</v>
      </c>
      <c r="AZ25" s="17">
        <v>78.900000000000006</v>
      </c>
      <c r="BA25" s="17">
        <v>43.65</v>
      </c>
      <c r="BB25" s="17">
        <v>27</v>
      </c>
      <c r="BC25" s="17">
        <v>19.5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0.03</v>
      </c>
      <c r="BK25" s="17">
        <v>0.02</v>
      </c>
      <c r="BL25" s="17">
        <v>0.02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0.02</v>
      </c>
      <c r="BT25" s="17">
        <v>0</v>
      </c>
      <c r="BU25" s="17">
        <v>0</v>
      </c>
      <c r="BV25" s="17">
        <v>7.0000000000000007E-2</v>
      </c>
      <c r="BW25" s="17">
        <v>0.01</v>
      </c>
      <c r="BX25" s="17">
        <v>0</v>
      </c>
      <c r="BY25" s="17">
        <v>0</v>
      </c>
      <c r="BZ25" s="17">
        <v>0</v>
      </c>
      <c r="CA25" s="17">
        <v>0</v>
      </c>
      <c r="CB25" s="17">
        <v>7.05</v>
      </c>
      <c r="CC25" s="20"/>
      <c r="CD25" s="20"/>
      <c r="CE25" s="17">
        <v>0.13</v>
      </c>
      <c r="CG25" s="17">
        <v>1.5</v>
      </c>
      <c r="CH25" s="17">
        <v>1.5</v>
      </c>
      <c r="CI25" s="17">
        <v>1.5</v>
      </c>
      <c r="CJ25" s="17">
        <v>285</v>
      </c>
      <c r="CK25" s="17">
        <v>109.8</v>
      </c>
      <c r="CL25" s="17">
        <v>197.4</v>
      </c>
      <c r="CM25" s="17">
        <v>2.85</v>
      </c>
      <c r="CN25" s="17">
        <v>2.37</v>
      </c>
      <c r="CO25" s="17">
        <v>2.61</v>
      </c>
      <c r="CP25" s="17">
        <v>0</v>
      </c>
      <c r="CQ25" s="17">
        <v>0</v>
      </c>
    </row>
    <row r="26" spans="1:95" s="25" customFormat="1" x14ac:dyDescent="0.25">
      <c r="A26" s="77"/>
      <c r="B26" s="80" t="s">
        <v>114</v>
      </c>
      <c r="C26" s="77"/>
      <c r="D26" s="78">
        <v>24.71</v>
      </c>
      <c r="E26" s="78">
        <v>14.04</v>
      </c>
      <c r="F26" s="78">
        <v>18.98</v>
      </c>
      <c r="G26" s="78">
        <v>11.8</v>
      </c>
      <c r="H26" s="78">
        <v>102.19</v>
      </c>
      <c r="I26" s="78">
        <v>666.69</v>
      </c>
      <c r="J26" s="24">
        <v>4.16</v>
      </c>
      <c r="K26" s="24">
        <v>6.85</v>
      </c>
      <c r="L26" s="24">
        <v>0</v>
      </c>
      <c r="M26" s="24">
        <v>0</v>
      </c>
      <c r="N26" s="24">
        <v>25.93</v>
      </c>
      <c r="O26" s="24">
        <v>67.569999999999993</v>
      </c>
      <c r="P26" s="24">
        <v>8.69</v>
      </c>
      <c r="Q26" s="24">
        <v>0</v>
      </c>
      <c r="R26" s="24">
        <v>0</v>
      </c>
      <c r="S26" s="24">
        <v>1.35</v>
      </c>
      <c r="T26" s="24">
        <v>9.1</v>
      </c>
      <c r="U26" s="24">
        <v>2061.08</v>
      </c>
      <c r="V26" s="24">
        <v>1871.96</v>
      </c>
      <c r="W26" s="24">
        <v>277.97000000000003</v>
      </c>
      <c r="X26" s="24">
        <v>206.53</v>
      </c>
      <c r="Y26" s="24">
        <v>475.52</v>
      </c>
      <c r="Z26" s="24">
        <v>6.75</v>
      </c>
      <c r="AA26" s="24">
        <v>42.15</v>
      </c>
      <c r="AB26" s="24">
        <v>2262.85</v>
      </c>
      <c r="AC26" s="24">
        <v>500.89</v>
      </c>
      <c r="AD26" s="24">
        <v>8.81</v>
      </c>
      <c r="AE26" s="24">
        <v>0.43</v>
      </c>
      <c r="AF26" s="24">
        <v>0.42</v>
      </c>
      <c r="AG26" s="24">
        <v>7.1</v>
      </c>
      <c r="AH26" s="24">
        <v>13.82</v>
      </c>
      <c r="AI26" s="24">
        <v>92.3</v>
      </c>
      <c r="AJ26" s="25">
        <v>0</v>
      </c>
      <c r="AK26" s="25">
        <v>652.4</v>
      </c>
      <c r="AL26" s="25">
        <v>503.08</v>
      </c>
      <c r="AM26" s="25">
        <v>1827.46</v>
      </c>
      <c r="AN26" s="25">
        <v>1351.83</v>
      </c>
      <c r="AO26" s="25">
        <v>551.5</v>
      </c>
      <c r="AP26" s="25">
        <v>1064.07</v>
      </c>
      <c r="AQ26" s="25">
        <v>273.08</v>
      </c>
      <c r="AR26" s="25">
        <v>1108.08</v>
      </c>
      <c r="AS26" s="25">
        <v>1235.6099999999999</v>
      </c>
      <c r="AT26" s="25">
        <v>1805.16</v>
      </c>
      <c r="AU26" s="25">
        <v>2307.84</v>
      </c>
      <c r="AV26" s="25">
        <v>683.39</v>
      </c>
      <c r="AW26" s="25">
        <v>1065.1500000000001</v>
      </c>
      <c r="AX26" s="25">
        <v>4975.41</v>
      </c>
      <c r="AY26" s="25">
        <v>531.02</v>
      </c>
      <c r="AZ26" s="25">
        <v>1672.79</v>
      </c>
      <c r="BA26" s="25">
        <v>1318.52</v>
      </c>
      <c r="BB26" s="25">
        <v>812.99</v>
      </c>
      <c r="BC26" s="25">
        <v>443.17</v>
      </c>
      <c r="BD26" s="25">
        <v>0.67</v>
      </c>
      <c r="BE26" s="25">
        <v>0.51</v>
      </c>
      <c r="BF26" s="25">
        <v>0.32</v>
      </c>
      <c r="BG26" s="25">
        <v>0.74</v>
      </c>
      <c r="BH26" s="25">
        <v>0.44</v>
      </c>
      <c r="BI26" s="25">
        <v>1.4</v>
      </c>
      <c r="BJ26" s="25">
        <v>0.24</v>
      </c>
      <c r="BK26" s="25">
        <v>1.85</v>
      </c>
      <c r="BL26" s="25">
        <v>0.15</v>
      </c>
      <c r="BM26" s="25">
        <v>0.74</v>
      </c>
      <c r="BN26" s="25">
        <v>0.64</v>
      </c>
      <c r="BO26" s="25">
        <v>0.59</v>
      </c>
      <c r="BP26" s="25">
        <v>0</v>
      </c>
      <c r="BQ26" s="25">
        <v>0.42</v>
      </c>
      <c r="BR26" s="25">
        <v>0.33</v>
      </c>
      <c r="BS26" s="25">
        <v>8.1300000000000008</v>
      </c>
      <c r="BT26" s="25">
        <v>0.05</v>
      </c>
      <c r="BU26" s="25">
        <v>0</v>
      </c>
      <c r="BV26" s="25">
        <v>9.0399999999999991</v>
      </c>
      <c r="BW26" s="25">
        <v>0.37</v>
      </c>
      <c r="BX26" s="25">
        <v>0.13</v>
      </c>
      <c r="BY26" s="25">
        <v>0</v>
      </c>
      <c r="BZ26" s="25">
        <v>0</v>
      </c>
      <c r="CA26" s="25">
        <v>0</v>
      </c>
      <c r="CB26" s="25">
        <v>716.54</v>
      </c>
      <c r="CC26" s="15"/>
      <c r="CD26" s="15" t="e">
        <f>$I$26/#REF!*100</f>
        <v>#REF!</v>
      </c>
      <c r="CE26" s="25">
        <v>419.29</v>
      </c>
      <c r="CG26" s="25">
        <v>264.18</v>
      </c>
      <c r="CH26" s="25">
        <v>108.78</v>
      </c>
      <c r="CI26" s="25">
        <v>186.48</v>
      </c>
      <c r="CJ26" s="25">
        <v>5622.57</v>
      </c>
      <c r="CK26" s="25">
        <v>2346.94</v>
      </c>
      <c r="CL26" s="25">
        <v>3984.76</v>
      </c>
      <c r="CM26" s="25">
        <v>31.78</v>
      </c>
      <c r="CN26" s="25">
        <v>18.91</v>
      </c>
      <c r="CO26" s="25">
        <v>25.35</v>
      </c>
      <c r="CP26" s="25">
        <v>6.6</v>
      </c>
      <c r="CQ26" s="25">
        <v>0.38</v>
      </c>
    </row>
    <row r="27" spans="1:95" x14ac:dyDescent="0.25">
      <c r="A27" s="18"/>
      <c r="B27" s="81" t="s">
        <v>115</v>
      </c>
      <c r="C27" s="18"/>
      <c r="D27" s="19"/>
      <c r="E27" s="19"/>
      <c r="F27" s="19"/>
      <c r="G27" s="19"/>
      <c r="H27" s="19"/>
      <c r="I27" s="19"/>
    </row>
    <row r="28" spans="1:95" s="22" customFormat="1" x14ac:dyDescent="0.25">
      <c r="A28" s="18" t="str">
        <f>"-"</f>
        <v>-</v>
      </c>
      <c r="B28" s="79" t="s">
        <v>116</v>
      </c>
      <c r="C28" s="18" t="str">
        <f>"60"</f>
        <v>60</v>
      </c>
      <c r="D28" s="19">
        <v>6.48</v>
      </c>
      <c r="E28" s="19">
        <v>0</v>
      </c>
      <c r="F28" s="19">
        <v>0.78</v>
      </c>
      <c r="G28" s="19">
        <v>0.78</v>
      </c>
      <c r="H28" s="19">
        <v>43.44</v>
      </c>
      <c r="I28" s="19">
        <v>206.45399999999998</v>
      </c>
      <c r="J28" s="75">
        <v>0.12</v>
      </c>
      <c r="K28" s="21">
        <v>0</v>
      </c>
      <c r="L28" s="21">
        <v>0</v>
      </c>
      <c r="M28" s="21">
        <v>0</v>
      </c>
      <c r="N28" s="21">
        <v>0.6</v>
      </c>
      <c r="O28" s="21">
        <v>40.74</v>
      </c>
      <c r="P28" s="21">
        <v>2.1</v>
      </c>
      <c r="Q28" s="21">
        <v>0</v>
      </c>
      <c r="R28" s="21">
        <v>0</v>
      </c>
      <c r="S28" s="21">
        <v>0</v>
      </c>
      <c r="T28" s="21">
        <v>0.3</v>
      </c>
      <c r="U28" s="21">
        <v>1.8</v>
      </c>
      <c r="V28" s="21">
        <v>73.2</v>
      </c>
      <c r="W28" s="21">
        <v>10.8</v>
      </c>
      <c r="X28" s="21">
        <v>9.6</v>
      </c>
      <c r="Y28" s="21">
        <v>51.6</v>
      </c>
      <c r="Z28" s="21">
        <v>0.72</v>
      </c>
      <c r="AA28" s="21">
        <v>0</v>
      </c>
      <c r="AB28" s="21">
        <v>0</v>
      </c>
      <c r="AC28" s="21">
        <v>0</v>
      </c>
      <c r="AD28" s="21">
        <v>0.9</v>
      </c>
      <c r="AE28" s="21">
        <v>0.1</v>
      </c>
      <c r="AF28" s="21">
        <v>0.02</v>
      </c>
      <c r="AG28" s="21">
        <v>0.72</v>
      </c>
      <c r="AH28" s="21">
        <v>1.8</v>
      </c>
      <c r="AI28" s="21">
        <v>0</v>
      </c>
      <c r="AJ28" s="22">
        <v>0</v>
      </c>
      <c r="AK28" s="22">
        <v>0</v>
      </c>
      <c r="AL28" s="22">
        <v>0</v>
      </c>
      <c r="AM28" s="22">
        <v>483.6</v>
      </c>
      <c r="AN28" s="22">
        <v>150</v>
      </c>
      <c r="AO28" s="22">
        <v>91.8</v>
      </c>
      <c r="AP28" s="22">
        <v>186.6</v>
      </c>
      <c r="AQ28" s="22">
        <v>60</v>
      </c>
      <c r="AR28" s="22">
        <v>300</v>
      </c>
      <c r="AS28" s="22">
        <v>198</v>
      </c>
      <c r="AT28" s="22">
        <v>240</v>
      </c>
      <c r="AU28" s="22">
        <v>204</v>
      </c>
      <c r="AV28" s="22">
        <v>120</v>
      </c>
      <c r="AW28" s="22">
        <v>210</v>
      </c>
      <c r="AX28" s="22">
        <v>1848</v>
      </c>
      <c r="AY28" s="22">
        <v>0</v>
      </c>
      <c r="AZ28" s="22">
        <v>582</v>
      </c>
      <c r="BA28" s="22">
        <v>300</v>
      </c>
      <c r="BB28" s="22">
        <v>150</v>
      </c>
      <c r="BC28" s="22">
        <v>120</v>
      </c>
      <c r="BD28" s="22">
        <v>0.19</v>
      </c>
      <c r="BE28" s="22">
        <v>0.13</v>
      </c>
      <c r="BF28" s="22">
        <v>7.0000000000000007E-2</v>
      </c>
      <c r="BG28" s="22">
        <v>0.13</v>
      </c>
      <c r="BH28" s="22">
        <v>0.11</v>
      </c>
      <c r="BI28" s="22">
        <v>0.45</v>
      </c>
      <c r="BJ28" s="22">
        <v>7.0000000000000007E-2</v>
      </c>
      <c r="BK28" s="22">
        <v>0.08</v>
      </c>
      <c r="BL28" s="22">
        <v>7.0000000000000007E-2</v>
      </c>
      <c r="BM28" s="22">
        <v>0.01</v>
      </c>
      <c r="BN28" s="22">
        <v>0.09</v>
      </c>
      <c r="BO28" s="22">
        <v>0.42</v>
      </c>
      <c r="BP28" s="22">
        <v>0</v>
      </c>
      <c r="BQ28" s="22">
        <v>7.0000000000000007E-2</v>
      </c>
      <c r="BR28" s="22">
        <v>0.01</v>
      </c>
      <c r="BS28" s="22">
        <v>0.06</v>
      </c>
      <c r="BT28" s="22">
        <v>0</v>
      </c>
      <c r="BU28" s="22">
        <v>0</v>
      </c>
      <c r="BV28" s="22">
        <v>0.28999999999999998</v>
      </c>
      <c r="BW28" s="22">
        <v>0.02</v>
      </c>
      <c r="BX28" s="22">
        <v>0.04</v>
      </c>
      <c r="BY28" s="22">
        <v>0</v>
      </c>
      <c r="BZ28" s="22">
        <v>0</v>
      </c>
      <c r="CA28" s="22">
        <v>0</v>
      </c>
      <c r="CB28" s="22">
        <v>8.4</v>
      </c>
      <c r="CC28" s="23"/>
      <c r="CD28" s="23"/>
      <c r="CE28" s="22">
        <v>0</v>
      </c>
      <c r="CG28" s="22">
        <v>0</v>
      </c>
      <c r="CH28" s="22">
        <v>0</v>
      </c>
      <c r="CI28" s="22">
        <v>0</v>
      </c>
      <c r="CJ28" s="22">
        <v>0</v>
      </c>
      <c r="CK28" s="22">
        <v>0</v>
      </c>
      <c r="CL28" s="22">
        <v>0</v>
      </c>
      <c r="CM28" s="22">
        <v>0</v>
      </c>
      <c r="CN28" s="22">
        <v>0</v>
      </c>
      <c r="CO28" s="22">
        <v>0</v>
      </c>
      <c r="CP28" s="22">
        <v>0</v>
      </c>
      <c r="CQ28" s="22">
        <v>0</v>
      </c>
    </row>
    <row r="29" spans="1:95" s="17" customFormat="1" x14ac:dyDescent="0.25">
      <c r="A29" s="18" t="str">
        <f>"32/10"</f>
        <v>32/10</v>
      </c>
      <c r="B29" s="79" t="s">
        <v>117</v>
      </c>
      <c r="C29" s="18" t="str">
        <f>"180"</f>
        <v>180</v>
      </c>
      <c r="D29" s="19">
        <v>2.82</v>
      </c>
      <c r="E29" s="19">
        <v>2.56</v>
      </c>
      <c r="F29" s="19">
        <v>2.89</v>
      </c>
      <c r="G29" s="19">
        <v>0.06</v>
      </c>
      <c r="H29" s="19">
        <v>12.95</v>
      </c>
      <c r="I29" s="19">
        <v>87.231024000000005</v>
      </c>
      <c r="J29" s="76">
        <v>1.9</v>
      </c>
      <c r="K29" s="19">
        <v>0</v>
      </c>
      <c r="L29" s="19">
        <v>0</v>
      </c>
      <c r="M29" s="19">
        <v>0</v>
      </c>
      <c r="N29" s="19">
        <v>12.95</v>
      </c>
      <c r="O29" s="19">
        <v>0</v>
      </c>
      <c r="P29" s="19">
        <v>0</v>
      </c>
      <c r="Q29" s="19">
        <v>0</v>
      </c>
      <c r="R29" s="19">
        <v>0</v>
      </c>
      <c r="S29" s="19">
        <v>0.26</v>
      </c>
      <c r="T29" s="19">
        <v>0.64</v>
      </c>
      <c r="U29" s="19">
        <v>64.95</v>
      </c>
      <c r="V29" s="19">
        <v>417.08</v>
      </c>
      <c r="W29" s="19">
        <v>143.12</v>
      </c>
      <c r="X29" s="19">
        <v>39.840000000000003</v>
      </c>
      <c r="Y29" s="19">
        <v>106.27</v>
      </c>
      <c r="Z29" s="19">
        <v>0.69</v>
      </c>
      <c r="AA29" s="19">
        <v>18</v>
      </c>
      <c r="AB29" s="19">
        <v>97.2</v>
      </c>
      <c r="AC29" s="19">
        <v>36.630000000000003</v>
      </c>
      <c r="AD29" s="19">
        <v>0.35</v>
      </c>
      <c r="AE29" s="19">
        <v>0.06</v>
      </c>
      <c r="AF29" s="19">
        <v>0.15</v>
      </c>
      <c r="AG29" s="19">
        <v>0.67</v>
      </c>
      <c r="AH29" s="19">
        <v>1.57</v>
      </c>
      <c r="AI29" s="19">
        <v>6.41</v>
      </c>
      <c r="AJ29" s="17">
        <v>0</v>
      </c>
      <c r="AK29" s="17">
        <v>143.77000000000001</v>
      </c>
      <c r="AL29" s="17">
        <v>142</v>
      </c>
      <c r="AM29" s="17">
        <v>1149.99</v>
      </c>
      <c r="AN29" s="17">
        <v>442.85</v>
      </c>
      <c r="AO29" s="17">
        <v>433.17</v>
      </c>
      <c r="AP29" s="17">
        <v>478.22</v>
      </c>
      <c r="AQ29" s="17">
        <v>120.36</v>
      </c>
      <c r="AR29" s="17">
        <v>896.57</v>
      </c>
      <c r="AS29" s="17">
        <v>681.8</v>
      </c>
      <c r="AT29" s="17">
        <v>2022.16</v>
      </c>
      <c r="AU29" s="17">
        <v>1814.03</v>
      </c>
      <c r="AV29" s="17">
        <v>438.05</v>
      </c>
      <c r="AW29" s="17">
        <v>956.19</v>
      </c>
      <c r="AX29" s="17">
        <v>3779.48</v>
      </c>
      <c r="AY29" s="17">
        <v>5.29</v>
      </c>
      <c r="AZ29" s="17">
        <v>916.43</v>
      </c>
      <c r="BA29" s="17">
        <v>742.91</v>
      </c>
      <c r="BB29" s="17">
        <v>501.68</v>
      </c>
      <c r="BC29" s="17">
        <v>207.62</v>
      </c>
      <c r="BD29" s="17">
        <v>0.89</v>
      </c>
      <c r="BE29" s="17">
        <v>1.39</v>
      </c>
      <c r="BF29" s="17">
        <v>1.06</v>
      </c>
      <c r="BG29" s="17">
        <v>2.61</v>
      </c>
      <c r="BH29" s="17">
        <v>0</v>
      </c>
      <c r="BI29" s="17">
        <v>0.27</v>
      </c>
      <c r="BJ29" s="17">
        <v>0</v>
      </c>
      <c r="BK29" s="17">
        <v>3.22</v>
      </c>
      <c r="BL29" s="17">
        <v>0</v>
      </c>
      <c r="BM29" s="17">
        <v>0.98</v>
      </c>
      <c r="BN29" s="17">
        <v>0.81</v>
      </c>
      <c r="BO29" s="17">
        <v>0.62</v>
      </c>
      <c r="BP29" s="17">
        <v>0</v>
      </c>
      <c r="BQ29" s="17">
        <v>1.3</v>
      </c>
      <c r="BR29" s="17">
        <v>0.27</v>
      </c>
      <c r="BS29" s="17">
        <v>32.14</v>
      </c>
      <c r="BT29" s="17">
        <v>0</v>
      </c>
      <c r="BU29" s="17">
        <v>0</v>
      </c>
      <c r="BV29" s="17">
        <v>11.11</v>
      </c>
      <c r="BW29" s="17">
        <v>0.32</v>
      </c>
      <c r="BX29" s="17">
        <v>0.08</v>
      </c>
      <c r="BY29" s="17">
        <v>0</v>
      </c>
      <c r="BZ29" s="17">
        <v>0</v>
      </c>
      <c r="CA29" s="17">
        <v>0</v>
      </c>
      <c r="CB29" s="17">
        <v>178.7</v>
      </c>
      <c r="CC29" s="20"/>
      <c r="CD29" s="20"/>
      <c r="CE29" s="17">
        <v>34.200000000000003</v>
      </c>
      <c r="CG29" s="17">
        <v>8.1</v>
      </c>
      <c r="CH29" s="17">
        <v>1.8</v>
      </c>
      <c r="CI29" s="17">
        <v>4.95</v>
      </c>
      <c r="CJ29" s="17">
        <v>517.5</v>
      </c>
      <c r="CK29" s="17">
        <v>189</v>
      </c>
      <c r="CL29" s="17">
        <v>353.25</v>
      </c>
      <c r="CM29" s="17">
        <v>11.7</v>
      </c>
      <c r="CN29" s="17">
        <v>2.7</v>
      </c>
      <c r="CO29" s="17">
        <v>7.2</v>
      </c>
      <c r="CP29" s="17">
        <v>9</v>
      </c>
      <c r="CQ29" s="17">
        <v>0</v>
      </c>
    </row>
    <row r="30" spans="1:95" s="25" customFormat="1" x14ac:dyDescent="0.25">
      <c r="A30" s="77"/>
      <c r="B30" s="80" t="s">
        <v>118</v>
      </c>
      <c r="C30" s="77"/>
      <c r="D30" s="78">
        <v>9.3000000000000007</v>
      </c>
      <c r="E30" s="78">
        <v>2.56</v>
      </c>
      <c r="F30" s="78">
        <v>3.67</v>
      </c>
      <c r="G30" s="78">
        <v>0.84</v>
      </c>
      <c r="H30" s="78">
        <v>56.39</v>
      </c>
      <c r="I30" s="78">
        <v>293.69</v>
      </c>
      <c r="J30" s="24">
        <v>2.02</v>
      </c>
      <c r="K30" s="24">
        <v>0</v>
      </c>
      <c r="L30" s="24">
        <v>0</v>
      </c>
      <c r="M30" s="24">
        <v>0</v>
      </c>
      <c r="N30" s="24">
        <v>13.55</v>
      </c>
      <c r="O30" s="24">
        <v>40.74</v>
      </c>
      <c r="P30" s="24">
        <v>2.1</v>
      </c>
      <c r="Q30" s="24">
        <v>0</v>
      </c>
      <c r="R30" s="24">
        <v>0</v>
      </c>
      <c r="S30" s="24">
        <v>0.26</v>
      </c>
      <c r="T30" s="24">
        <v>0.94</v>
      </c>
      <c r="U30" s="24">
        <v>66.75</v>
      </c>
      <c r="V30" s="24">
        <v>490.28</v>
      </c>
      <c r="W30" s="24">
        <v>153.91999999999999</v>
      </c>
      <c r="X30" s="24">
        <v>49.44</v>
      </c>
      <c r="Y30" s="24">
        <v>157.87</v>
      </c>
      <c r="Z30" s="24">
        <v>1.41</v>
      </c>
      <c r="AA30" s="24">
        <v>18</v>
      </c>
      <c r="AB30" s="24">
        <v>97.2</v>
      </c>
      <c r="AC30" s="24">
        <v>36.630000000000003</v>
      </c>
      <c r="AD30" s="24">
        <v>1.25</v>
      </c>
      <c r="AE30" s="24">
        <v>0.16</v>
      </c>
      <c r="AF30" s="24">
        <v>0.18</v>
      </c>
      <c r="AG30" s="24">
        <v>1.39</v>
      </c>
      <c r="AH30" s="24">
        <v>3.37</v>
      </c>
      <c r="AI30" s="24">
        <v>6.41</v>
      </c>
      <c r="AJ30" s="25">
        <v>0</v>
      </c>
      <c r="AK30" s="25">
        <v>143.77000000000001</v>
      </c>
      <c r="AL30" s="25">
        <v>142</v>
      </c>
      <c r="AM30" s="25">
        <v>1633.59</v>
      </c>
      <c r="AN30" s="25">
        <v>592.85</v>
      </c>
      <c r="AO30" s="25">
        <v>524.97</v>
      </c>
      <c r="AP30" s="25">
        <v>664.82</v>
      </c>
      <c r="AQ30" s="25">
        <v>180.36</v>
      </c>
      <c r="AR30" s="25">
        <v>1196.57</v>
      </c>
      <c r="AS30" s="25">
        <v>879.8</v>
      </c>
      <c r="AT30" s="25">
        <v>2262.16</v>
      </c>
      <c r="AU30" s="25">
        <v>2018.03</v>
      </c>
      <c r="AV30" s="25">
        <v>558.04999999999995</v>
      </c>
      <c r="AW30" s="25">
        <v>1166.19</v>
      </c>
      <c r="AX30" s="25">
        <v>5627.48</v>
      </c>
      <c r="AY30" s="25">
        <v>5.29</v>
      </c>
      <c r="AZ30" s="25">
        <v>1498.43</v>
      </c>
      <c r="BA30" s="25">
        <v>1042.9100000000001</v>
      </c>
      <c r="BB30" s="25">
        <v>651.67999999999995</v>
      </c>
      <c r="BC30" s="25">
        <v>327.62</v>
      </c>
      <c r="BD30" s="25">
        <v>1.08</v>
      </c>
      <c r="BE30" s="25">
        <v>1.52</v>
      </c>
      <c r="BF30" s="25">
        <v>1.1299999999999999</v>
      </c>
      <c r="BG30" s="25">
        <v>2.73</v>
      </c>
      <c r="BH30" s="25">
        <v>0.12</v>
      </c>
      <c r="BI30" s="25">
        <v>0.72</v>
      </c>
      <c r="BJ30" s="25">
        <v>7.0000000000000007E-2</v>
      </c>
      <c r="BK30" s="25">
        <v>3.3</v>
      </c>
      <c r="BL30" s="25">
        <v>7.0000000000000007E-2</v>
      </c>
      <c r="BM30" s="25">
        <v>0.98</v>
      </c>
      <c r="BN30" s="25">
        <v>0.9</v>
      </c>
      <c r="BO30" s="25">
        <v>1.04</v>
      </c>
      <c r="BP30" s="25">
        <v>0</v>
      </c>
      <c r="BQ30" s="25">
        <v>1.37</v>
      </c>
      <c r="BR30" s="25">
        <v>0.28000000000000003</v>
      </c>
      <c r="BS30" s="25">
        <v>32.200000000000003</v>
      </c>
      <c r="BT30" s="25">
        <v>0</v>
      </c>
      <c r="BU30" s="25">
        <v>0</v>
      </c>
      <c r="BV30" s="25">
        <v>11.4</v>
      </c>
      <c r="BW30" s="25">
        <v>0.34</v>
      </c>
      <c r="BX30" s="25">
        <v>0.12</v>
      </c>
      <c r="BY30" s="25">
        <v>0</v>
      </c>
      <c r="BZ30" s="25">
        <v>0</v>
      </c>
      <c r="CA30" s="25">
        <v>0</v>
      </c>
      <c r="CB30" s="25">
        <v>187.1</v>
      </c>
      <c r="CC30" s="15"/>
      <c r="CD30" s="15" t="e">
        <f>$I$30/#REF!*100</f>
        <v>#REF!</v>
      </c>
      <c r="CE30" s="25">
        <v>34.200000000000003</v>
      </c>
      <c r="CG30" s="25">
        <v>8.1</v>
      </c>
      <c r="CH30" s="25">
        <v>1.8</v>
      </c>
      <c r="CI30" s="25">
        <v>4.95</v>
      </c>
      <c r="CJ30" s="25">
        <v>517.5</v>
      </c>
      <c r="CK30" s="25">
        <v>189</v>
      </c>
      <c r="CL30" s="25">
        <v>353.25</v>
      </c>
      <c r="CM30" s="25">
        <v>11.7</v>
      </c>
      <c r="CN30" s="25">
        <v>2.7</v>
      </c>
      <c r="CO30" s="25">
        <v>7.2</v>
      </c>
      <c r="CP30" s="25">
        <v>16.739999999999998</v>
      </c>
      <c r="CQ30" s="25">
        <v>4.6399999999999997</v>
      </c>
    </row>
  </sheetData>
  <mergeCells count="27">
    <mergeCell ref="CC7:CC8"/>
    <mergeCell ref="CE7:CE8"/>
    <mergeCell ref="A6:CD6"/>
    <mergeCell ref="CF7:CF8"/>
    <mergeCell ref="CO7:CO8"/>
    <mergeCell ref="CJ7:CJ8"/>
    <mergeCell ref="CK7:CK8"/>
    <mergeCell ref="CL7:CL8"/>
    <mergeCell ref="CM7:CM8"/>
    <mergeCell ref="CN7:CN8"/>
    <mergeCell ref="B7:B8"/>
    <mergeCell ref="D1:I1"/>
    <mergeCell ref="CP7:CP8"/>
    <mergeCell ref="CQ7:CQ8"/>
    <mergeCell ref="A2:CD2"/>
    <mergeCell ref="W7:Z7"/>
    <mergeCell ref="F7:G7"/>
    <mergeCell ref="H7:H8"/>
    <mergeCell ref="I7:I8"/>
    <mergeCell ref="A7:A8"/>
    <mergeCell ref="AI7:AI8"/>
    <mergeCell ref="CG7:CG8"/>
    <mergeCell ref="CH7:CH8"/>
    <mergeCell ref="CI7:CI8"/>
    <mergeCell ref="C7:C8"/>
    <mergeCell ref="D7:E7"/>
    <mergeCell ref="CD7:CD8"/>
  </mergeCells>
  <phoneticPr fontId="2" type="noConversion"/>
  <pageMargins left="0.59055118110236227" right="0.39370078740157483" top="0.78740157480314965" bottom="0.78740157480314965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8"/>
  <sheetViews>
    <sheetView topLeftCell="A10" workbookViewId="0">
      <selection activeCell="B16" sqref="B16"/>
    </sheetView>
  </sheetViews>
  <sheetFormatPr defaultRowHeight="12.75" x14ac:dyDescent="0.2"/>
  <cols>
    <col min="1" max="1" width="5.140625" customWidth="1"/>
    <col min="2" max="2" width="31.42578125" customWidth="1"/>
    <col min="3" max="3" width="6.28515625" customWidth="1"/>
    <col min="4" max="4" width="6.7109375" customWidth="1"/>
    <col min="5" max="5" width="0" hidden="1" customWidth="1"/>
    <col min="6" max="6" width="6.85546875" customWidth="1"/>
    <col min="7" max="7" width="0" hidden="1" customWidth="1"/>
    <col min="8" max="8" width="7.140625" customWidth="1"/>
    <col min="9" max="9" width="6.42578125" customWidth="1"/>
    <col min="10" max="82" width="0" hidden="1" customWidth="1"/>
  </cols>
  <sheetData>
    <row r="1" spans="1:82" ht="15.75" x14ac:dyDescent="0.25">
      <c r="A1" s="1"/>
      <c r="B1" s="1"/>
      <c r="C1" s="1"/>
      <c r="D1" s="83" t="s">
        <v>95</v>
      </c>
      <c r="E1" s="83"/>
      <c r="F1" s="83"/>
      <c r="G1" s="83"/>
      <c r="H1" s="83"/>
      <c r="I1" s="8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2"/>
    </row>
    <row r="2" spans="1:82" ht="15.75" x14ac:dyDescent="0.25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</row>
    <row r="3" spans="1:82" ht="15.75" x14ac:dyDescent="0.25">
      <c r="A3" s="1"/>
      <c r="B3" s="1"/>
      <c r="C3" s="1"/>
      <c r="D3" s="1"/>
      <c r="E3" s="1"/>
      <c r="F3" s="1"/>
      <c r="G3" s="1"/>
      <c r="H3" s="82" t="s">
        <v>119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82" ht="15.75" x14ac:dyDescent="0.25">
      <c r="A4" s="86" t="s">
        <v>94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</row>
    <row r="5" spans="1:82" ht="15.75" x14ac:dyDescent="0.25">
      <c r="A5" s="84" t="s">
        <v>155</v>
      </c>
      <c r="B5" s="84" t="s">
        <v>98</v>
      </c>
      <c r="C5" s="84" t="s">
        <v>157</v>
      </c>
      <c r="D5" s="84" t="s">
        <v>132</v>
      </c>
      <c r="E5" s="84"/>
      <c r="F5" s="84" t="s">
        <v>133</v>
      </c>
      <c r="G5" s="84"/>
      <c r="H5" s="84" t="s">
        <v>156</v>
      </c>
      <c r="I5" s="84" t="s">
        <v>3</v>
      </c>
      <c r="J5" s="74" t="s">
        <v>5</v>
      </c>
      <c r="K5" s="12" t="s">
        <v>6</v>
      </c>
      <c r="L5" s="12" t="s">
        <v>68</v>
      </c>
      <c r="M5" s="12" t="s">
        <v>7</v>
      </c>
      <c r="N5" s="12" t="s">
        <v>8</v>
      </c>
      <c r="O5" s="12" t="s">
        <v>9</v>
      </c>
      <c r="P5" s="12" t="s">
        <v>10</v>
      </c>
      <c r="Q5" s="12" t="s">
        <v>11</v>
      </c>
      <c r="R5" s="12" t="s">
        <v>12</v>
      </c>
      <c r="S5" s="12" t="s">
        <v>13</v>
      </c>
      <c r="T5" s="12" t="s">
        <v>14</v>
      </c>
      <c r="U5" s="12" t="s">
        <v>15</v>
      </c>
      <c r="V5" s="12" t="s">
        <v>16</v>
      </c>
      <c r="W5" s="84" t="s">
        <v>73</v>
      </c>
      <c r="X5" s="84"/>
      <c r="Y5" s="84"/>
      <c r="Z5" s="84"/>
      <c r="AA5" s="16" t="s">
        <v>72</v>
      </c>
      <c r="AB5" s="16"/>
      <c r="AC5" s="16"/>
      <c r="AD5" s="16"/>
      <c r="AE5" s="16"/>
      <c r="AF5" s="16"/>
      <c r="AG5" s="16"/>
      <c r="AH5" s="16"/>
      <c r="AI5" s="84" t="s">
        <v>80</v>
      </c>
      <c r="AJ5" s="17" t="s">
        <v>24</v>
      </c>
      <c r="AK5" s="17" t="s">
        <v>25</v>
      </c>
      <c r="AL5" s="17" t="s">
        <v>26</v>
      </c>
      <c r="AM5" s="17" t="s">
        <v>27</v>
      </c>
      <c r="AN5" s="17" t="s">
        <v>28</v>
      </c>
      <c r="AO5" s="17" t="s">
        <v>29</v>
      </c>
      <c r="AP5" s="17" t="s">
        <v>30</v>
      </c>
      <c r="AQ5" s="17" t="s">
        <v>31</v>
      </c>
      <c r="AR5" s="17" t="s">
        <v>32</v>
      </c>
      <c r="AS5" s="17" t="s">
        <v>33</v>
      </c>
      <c r="AT5" s="17" t="s">
        <v>34</v>
      </c>
      <c r="AU5" s="17" t="s">
        <v>35</v>
      </c>
      <c r="AV5" s="17" t="s">
        <v>36</v>
      </c>
      <c r="AW5" s="17" t="s">
        <v>37</v>
      </c>
      <c r="AX5" s="17" t="s">
        <v>38</v>
      </c>
      <c r="AY5" s="17" t="s">
        <v>39</v>
      </c>
      <c r="AZ5" s="17" t="s">
        <v>40</v>
      </c>
      <c r="BA5" s="17" t="s">
        <v>41</v>
      </c>
      <c r="BB5" s="17" t="s">
        <v>42</v>
      </c>
      <c r="BC5" s="17" t="s">
        <v>43</v>
      </c>
      <c r="BD5" s="17" t="s">
        <v>44</v>
      </c>
      <c r="BE5" s="17" t="s">
        <v>45</v>
      </c>
      <c r="BF5" s="17" t="s">
        <v>46</v>
      </c>
      <c r="BG5" s="17" t="s">
        <v>47</v>
      </c>
      <c r="BH5" s="17" t="s">
        <v>48</v>
      </c>
      <c r="BI5" s="17" t="s">
        <v>49</v>
      </c>
      <c r="BJ5" s="17" t="s">
        <v>50</v>
      </c>
      <c r="BK5" s="17" t="s">
        <v>51</v>
      </c>
      <c r="BL5" s="17" t="s">
        <v>52</v>
      </c>
      <c r="BM5" s="17" t="s">
        <v>53</v>
      </c>
      <c r="BN5" s="17" t="s">
        <v>54</v>
      </c>
      <c r="BO5" s="17" t="s">
        <v>55</v>
      </c>
      <c r="BP5" s="17" t="s">
        <v>56</v>
      </c>
      <c r="BQ5" s="17" t="s">
        <v>57</v>
      </c>
      <c r="BR5" s="17" t="s">
        <v>58</v>
      </c>
      <c r="BS5" s="17" t="s">
        <v>59</v>
      </c>
      <c r="BT5" s="17" t="s">
        <v>60</v>
      </c>
      <c r="BU5" s="17" t="s">
        <v>61</v>
      </c>
      <c r="BV5" s="17" t="s">
        <v>62</v>
      </c>
      <c r="BW5" s="17" t="s">
        <v>63</v>
      </c>
      <c r="BX5" s="17" t="s">
        <v>64</v>
      </c>
      <c r="BY5" s="17" t="s">
        <v>65</v>
      </c>
      <c r="BZ5" s="17" t="s">
        <v>66</v>
      </c>
      <c r="CA5" s="17" t="s">
        <v>67</v>
      </c>
      <c r="CB5" s="17"/>
      <c r="CC5" s="84" t="s">
        <v>81</v>
      </c>
      <c r="CD5" s="84" t="s">
        <v>82</v>
      </c>
    </row>
    <row r="6" spans="1:82" ht="17.25" customHeight="1" x14ac:dyDescent="0.25">
      <c r="A6" s="84"/>
      <c r="B6" s="84"/>
      <c r="C6" s="84"/>
      <c r="D6" s="11" t="s">
        <v>0</v>
      </c>
      <c r="E6" s="11" t="s">
        <v>1</v>
      </c>
      <c r="F6" s="11" t="s">
        <v>0</v>
      </c>
      <c r="G6" s="11" t="s">
        <v>2</v>
      </c>
      <c r="H6" s="84"/>
      <c r="I6" s="84"/>
      <c r="J6" s="74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 t="s">
        <v>17</v>
      </c>
      <c r="X6" s="12" t="s">
        <v>18</v>
      </c>
      <c r="Y6" s="12" t="s">
        <v>19</v>
      </c>
      <c r="Z6" s="12" t="s">
        <v>20</v>
      </c>
      <c r="AA6" s="12" t="s">
        <v>69</v>
      </c>
      <c r="AB6" s="12" t="s">
        <v>21</v>
      </c>
      <c r="AC6" s="12" t="s">
        <v>70</v>
      </c>
      <c r="AD6" s="12" t="s">
        <v>71</v>
      </c>
      <c r="AE6" s="12" t="s">
        <v>74</v>
      </c>
      <c r="AF6" s="12" t="s">
        <v>75</v>
      </c>
      <c r="AG6" s="12" t="s">
        <v>22</v>
      </c>
      <c r="AH6" s="12" t="s">
        <v>23</v>
      </c>
      <c r="AI6" s="84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84"/>
      <c r="CD6" s="84"/>
    </row>
    <row r="7" spans="1:82" ht="31.5" x14ac:dyDescent="0.25">
      <c r="A7" s="18" t="str">
        <f>"15/4"</f>
        <v>15/4</v>
      </c>
      <c r="B7" s="79" t="s">
        <v>99</v>
      </c>
      <c r="C7" s="18" t="str">
        <f>"130"</f>
        <v>130</v>
      </c>
      <c r="D7" s="19">
        <v>3.98</v>
      </c>
      <c r="E7" s="19">
        <v>1.76</v>
      </c>
      <c r="F7" s="19">
        <v>3.89</v>
      </c>
      <c r="G7" s="19">
        <v>0.32</v>
      </c>
      <c r="H7" s="19">
        <v>21.77</v>
      </c>
      <c r="I7" s="19">
        <v>134.84341499999999</v>
      </c>
      <c r="J7" s="75">
        <v>2.71</v>
      </c>
      <c r="K7" s="21">
        <v>7.0000000000000007E-2</v>
      </c>
      <c r="L7" s="21">
        <v>0</v>
      </c>
      <c r="M7" s="21">
        <v>0</v>
      </c>
      <c r="N7" s="21">
        <v>5.57</v>
      </c>
      <c r="O7" s="21">
        <v>14.37</v>
      </c>
      <c r="P7" s="21">
        <v>1.82</v>
      </c>
      <c r="Q7" s="21">
        <v>0</v>
      </c>
      <c r="R7" s="21">
        <v>0</v>
      </c>
      <c r="S7" s="21">
        <v>0.06</v>
      </c>
      <c r="T7" s="21">
        <v>1.1399999999999999</v>
      </c>
      <c r="U7" s="21">
        <v>194.36</v>
      </c>
      <c r="V7" s="21">
        <v>291.60000000000002</v>
      </c>
      <c r="W7" s="21">
        <v>107.13</v>
      </c>
      <c r="X7" s="21">
        <v>35.11</v>
      </c>
      <c r="Y7" s="21">
        <v>141.44</v>
      </c>
      <c r="Z7" s="21">
        <v>0.79</v>
      </c>
      <c r="AA7" s="21">
        <v>14.4</v>
      </c>
      <c r="AB7" s="21">
        <v>72</v>
      </c>
      <c r="AC7" s="21">
        <v>39.450000000000003</v>
      </c>
      <c r="AD7" s="21">
        <v>0.63</v>
      </c>
      <c r="AE7" s="21">
        <v>0.08</v>
      </c>
      <c r="AF7" s="21">
        <v>0.11</v>
      </c>
      <c r="AG7" s="21">
        <v>0.83</v>
      </c>
      <c r="AH7" s="21">
        <v>2.02</v>
      </c>
      <c r="AI7" s="21">
        <v>4.8099999999999996</v>
      </c>
      <c r="AJ7" s="22">
        <v>0</v>
      </c>
      <c r="AK7" s="22">
        <v>0</v>
      </c>
      <c r="AL7" s="22">
        <v>0</v>
      </c>
      <c r="AM7" s="22">
        <v>852.1</v>
      </c>
      <c r="AN7" s="22">
        <v>361.5</v>
      </c>
      <c r="AO7" s="22">
        <v>313.7</v>
      </c>
      <c r="AP7" s="22">
        <v>366.33</v>
      </c>
      <c r="AQ7" s="22">
        <v>105.39</v>
      </c>
      <c r="AR7" s="22">
        <v>693.1</v>
      </c>
      <c r="AS7" s="22">
        <v>531.23</v>
      </c>
      <c r="AT7" s="22">
        <v>1411.28</v>
      </c>
      <c r="AU7" s="22">
        <v>1311.16</v>
      </c>
      <c r="AV7" s="22">
        <v>334</v>
      </c>
      <c r="AW7" s="22">
        <v>706.69</v>
      </c>
      <c r="AX7" s="22">
        <v>2973.26</v>
      </c>
      <c r="AY7" s="22">
        <v>2.29</v>
      </c>
      <c r="AZ7" s="22">
        <v>896.84</v>
      </c>
      <c r="BA7" s="22">
        <v>570.46</v>
      </c>
      <c r="BB7" s="22">
        <v>389.85</v>
      </c>
      <c r="BC7" s="22">
        <v>180.21</v>
      </c>
      <c r="BD7" s="22">
        <v>0.63</v>
      </c>
      <c r="BE7" s="22">
        <v>0.88</v>
      </c>
      <c r="BF7" s="22">
        <v>0.66</v>
      </c>
      <c r="BG7" s="22">
        <v>1.62</v>
      </c>
      <c r="BH7" s="22">
        <v>7.0000000000000007E-2</v>
      </c>
      <c r="BI7" s="22">
        <v>0.39</v>
      </c>
      <c r="BJ7" s="22">
        <v>0.01</v>
      </c>
      <c r="BK7" s="22">
        <v>2.57</v>
      </c>
      <c r="BL7" s="22">
        <v>0</v>
      </c>
      <c r="BM7" s="22">
        <v>0.78</v>
      </c>
      <c r="BN7" s="22">
        <v>0.49</v>
      </c>
      <c r="BO7" s="22">
        <v>0.38</v>
      </c>
      <c r="BP7" s="22">
        <v>0</v>
      </c>
      <c r="BQ7" s="22">
        <v>0.82</v>
      </c>
      <c r="BR7" s="22">
        <v>0.23</v>
      </c>
      <c r="BS7" s="22">
        <v>19.809999999999999</v>
      </c>
      <c r="BT7" s="22">
        <v>0</v>
      </c>
      <c r="BU7" s="22">
        <v>0</v>
      </c>
      <c r="BV7" s="22">
        <v>7.61</v>
      </c>
      <c r="BW7" s="22">
        <v>0.2</v>
      </c>
      <c r="BX7" s="22">
        <v>7.0000000000000007E-2</v>
      </c>
      <c r="BY7" s="22">
        <v>0</v>
      </c>
      <c r="BZ7" s="22">
        <v>0</v>
      </c>
      <c r="CA7" s="22">
        <v>0</v>
      </c>
      <c r="CB7" s="22">
        <v>132.26</v>
      </c>
      <c r="CC7" s="23"/>
      <c r="CD7" s="23"/>
    </row>
    <row r="8" spans="1:82" ht="15.75" x14ac:dyDescent="0.25">
      <c r="A8" s="18" t="str">
        <f>"-"</f>
        <v>-</v>
      </c>
      <c r="B8" s="79" t="s">
        <v>100</v>
      </c>
      <c r="C8" s="18" t="str">
        <f>"5"</f>
        <v>5</v>
      </c>
      <c r="D8" s="19">
        <v>0.04</v>
      </c>
      <c r="E8" s="19">
        <v>0.04</v>
      </c>
      <c r="F8" s="19">
        <v>3.63</v>
      </c>
      <c r="G8" s="19">
        <v>0</v>
      </c>
      <c r="H8" s="19">
        <v>7.0000000000000007E-2</v>
      </c>
      <c r="I8" s="19">
        <v>33.031999999999996</v>
      </c>
      <c r="J8" s="75">
        <v>2.36</v>
      </c>
      <c r="K8" s="21">
        <v>0.11</v>
      </c>
      <c r="L8" s="21">
        <v>0</v>
      </c>
      <c r="M8" s="21">
        <v>0</v>
      </c>
      <c r="N8" s="21">
        <v>7.0000000000000007E-2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7.0000000000000007E-2</v>
      </c>
      <c r="U8" s="21">
        <v>0.75</v>
      </c>
      <c r="V8" s="21">
        <v>1.5</v>
      </c>
      <c r="W8" s="21">
        <v>1.2</v>
      </c>
      <c r="X8" s="21">
        <v>0</v>
      </c>
      <c r="Y8" s="21">
        <v>1.5</v>
      </c>
      <c r="Z8" s="21">
        <v>0.01</v>
      </c>
      <c r="AA8" s="21">
        <v>20</v>
      </c>
      <c r="AB8" s="21">
        <v>15</v>
      </c>
      <c r="AC8" s="21">
        <v>22.5</v>
      </c>
      <c r="AD8" s="21">
        <v>0.05</v>
      </c>
      <c r="AE8" s="21">
        <v>0</v>
      </c>
      <c r="AF8" s="21">
        <v>0.01</v>
      </c>
      <c r="AG8" s="21">
        <v>0.01</v>
      </c>
      <c r="AH8" s="21">
        <v>0.01</v>
      </c>
      <c r="AI8" s="21">
        <v>0</v>
      </c>
      <c r="AJ8" s="22">
        <v>0</v>
      </c>
      <c r="AK8" s="22">
        <v>2.1</v>
      </c>
      <c r="AL8" s="22">
        <v>2.0499999999999998</v>
      </c>
      <c r="AM8" s="22">
        <v>3.8</v>
      </c>
      <c r="AN8" s="22">
        <v>2.25</v>
      </c>
      <c r="AO8" s="22">
        <v>0.85</v>
      </c>
      <c r="AP8" s="22">
        <v>2.35</v>
      </c>
      <c r="AQ8" s="22">
        <v>2.15</v>
      </c>
      <c r="AR8" s="22">
        <v>2.1</v>
      </c>
      <c r="AS8" s="22">
        <v>1.8</v>
      </c>
      <c r="AT8" s="22">
        <v>1.3</v>
      </c>
      <c r="AU8" s="22">
        <v>2.85</v>
      </c>
      <c r="AV8" s="22">
        <v>1.75</v>
      </c>
      <c r="AW8" s="22">
        <v>1.2</v>
      </c>
      <c r="AX8" s="22">
        <v>7.1</v>
      </c>
      <c r="AY8" s="22">
        <v>0</v>
      </c>
      <c r="AZ8" s="22">
        <v>2.4</v>
      </c>
      <c r="BA8" s="22">
        <v>2.7</v>
      </c>
      <c r="BB8" s="22">
        <v>2.1</v>
      </c>
      <c r="BC8" s="22">
        <v>0.5</v>
      </c>
      <c r="BD8" s="22">
        <v>0.13</v>
      </c>
      <c r="BE8" s="22">
        <v>0.06</v>
      </c>
      <c r="BF8" s="22">
        <v>0.03</v>
      </c>
      <c r="BG8" s="22">
        <v>0.08</v>
      </c>
      <c r="BH8" s="22">
        <v>0.09</v>
      </c>
      <c r="BI8" s="22">
        <v>0.4</v>
      </c>
      <c r="BJ8" s="22">
        <v>0</v>
      </c>
      <c r="BK8" s="22">
        <v>1.1000000000000001</v>
      </c>
      <c r="BL8" s="22">
        <v>0</v>
      </c>
      <c r="BM8" s="22">
        <v>0.34</v>
      </c>
      <c r="BN8" s="22">
        <v>0</v>
      </c>
      <c r="BO8" s="22">
        <v>0.02</v>
      </c>
      <c r="BP8" s="22">
        <v>0</v>
      </c>
      <c r="BQ8" s="22">
        <v>0.08</v>
      </c>
      <c r="BR8" s="22">
        <v>0.12</v>
      </c>
      <c r="BS8" s="22">
        <v>0.9</v>
      </c>
      <c r="BT8" s="22">
        <v>0</v>
      </c>
      <c r="BU8" s="22">
        <v>0</v>
      </c>
      <c r="BV8" s="22">
        <v>0.05</v>
      </c>
      <c r="BW8" s="22">
        <v>0</v>
      </c>
      <c r="BX8" s="22">
        <v>0</v>
      </c>
      <c r="BY8" s="22">
        <v>0</v>
      </c>
      <c r="BZ8" s="22">
        <v>0</v>
      </c>
      <c r="CA8" s="22">
        <v>0</v>
      </c>
      <c r="CB8" s="22">
        <v>1.25</v>
      </c>
      <c r="CC8" s="23"/>
      <c r="CD8" s="23"/>
    </row>
    <row r="9" spans="1:82" ht="15.75" x14ac:dyDescent="0.25">
      <c r="A9" s="18" t="str">
        <f>"-"</f>
        <v>-</v>
      </c>
      <c r="B9" s="79" t="s">
        <v>101</v>
      </c>
      <c r="C9" s="18" t="str">
        <f>"30"</f>
        <v>30</v>
      </c>
      <c r="D9" s="19">
        <v>2.74</v>
      </c>
      <c r="E9" s="19">
        <v>0</v>
      </c>
      <c r="F9" s="19">
        <v>1.07</v>
      </c>
      <c r="G9" s="19">
        <v>1.07</v>
      </c>
      <c r="H9" s="19">
        <v>18.97</v>
      </c>
      <c r="I9" s="19">
        <v>95.92486319999999</v>
      </c>
      <c r="J9" s="75">
        <v>0.18</v>
      </c>
      <c r="K9" s="21">
        <v>0</v>
      </c>
      <c r="L9" s="21">
        <v>0</v>
      </c>
      <c r="M9" s="21">
        <v>0</v>
      </c>
      <c r="N9" s="21">
        <v>1.17</v>
      </c>
      <c r="O9" s="21">
        <v>16.66</v>
      </c>
      <c r="P9" s="21">
        <v>1.1399999999999999</v>
      </c>
      <c r="Q9" s="21">
        <v>0</v>
      </c>
      <c r="R9" s="21">
        <v>0</v>
      </c>
      <c r="S9" s="21">
        <v>0.11</v>
      </c>
      <c r="T9" s="21">
        <v>0.56999999999999995</v>
      </c>
      <c r="U9" s="21">
        <v>152.69</v>
      </c>
      <c r="V9" s="21">
        <v>46.62</v>
      </c>
      <c r="W9" s="21">
        <v>7.83</v>
      </c>
      <c r="X9" s="21">
        <v>11.75</v>
      </c>
      <c r="Y9" s="21">
        <v>30.25</v>
      </c>
      <c r="Z9" s="21">
        <v>0.71</v>
      </c>
      <c r="AA9" s="21">
        <v>0</v>
      </c>
      <c r="AB9" s="21">
        <v>0</v>
      </c>
      <c r="AC9" s="21">
        <v>0</v>
      </c>
      <c r="AD9" s="21">
        <v>0.61</v>
      </c>
      <c r="AE9" s="21">
        <v>0.06</v>
      </c>
      <c r="AF9" s="21">
        <v>0.02</v>
      </c>
      <c r="AG9" s="21">
        <v>0.56999999999999995</v>
      </c>
      <c r="AH9" s="21">
        <v>1.07</v>
      </c>
      <c r="AI9" s="21">
        <v>0</v>
      </c>
      <c r="AJ9" s="22">
        <v>0</v>
      </c>
      <c r="AK9" s="22">
        <v>0</v>
      </c>
      <c r="AL9" s="22">
        <v>0</v>
      </c>
      <c r="AM9" s="22">
        <v>210.34</v>
      </c>
      <c r="AN9" s="22">
        <v>70.83</v>
      </c>
      <c r="AO9" s="22">
        <v>41.64</v>
      </c>
      <c r="AP9" s="22">
        <v>83.28</v>
      </c>
      <c r="AQ9" s="22">
        <v>31.32</v>
      </c>
      <c r="AR9" s="22">
        <v>149.47999999999999</v>
      </c>
      <c r="AS9" s="22">
        <v>92.89</v>
      </c>
      <c r="AT9" s="22">
        <v>129.19999999999999</v>
      </c>
      <c r="AU9" s="22">
        <v>107.13</v>
      </c>
      <c r="AV9" s="22">
        <v>57.3</v>
      </c>
      <c r="AW9" s="22">
        <v>99.65</v>
      </c>
      <c r="AX9" s="22">
        <v>827.49</v>
      </c>
      <c r="AY9" s="22">
        <v>124.57</v>
      </c>
      <c r="AZ9" s="22">
        <v>269.42</v>
      </c>
      <c r="BA9" s="22">
        <v>117.81</v>
      </c>
      <c r="BB9" s="22">
        <v>79.010000000000005</v>
      </c>
      <c r="BC9" s="22">
        <v>61.57</v>
      </c>
      <c r="BD9" s="22">
        <v>0</v>
      </c>
      <c r="BE9" s="22">
        <v>0</v>
      </c>
      <c r="BF9" s="22">
        <v>0</v>
      </c>
      <c r="BG9" s="22">
        <v>0</v>
      </c>
      <c r="BH9" s="22">
        <v>0</v>
      </c>
      <c r="BI9" s="22">
        <v>0.01</v>
      </c>
      <c r="BJ9" s="22">
        <v>0</v>
      </c>
      <c r="BK9" s="22">
        <v>0.12</v>
      </c>
      <c r="BL9" s="22">
        <v>0</v>
      </c>
      <c r="BM9" s="22">
        <v>0.05</v>
      </c>
      <c r="BN9" s="22">
        <v>0</v>
      </c>
      <c r="BO9" s="22">
        <v>0.39</v>
      </c>
      <c r="BP9" s="22">
        <v>0.04</v>
      </c>
      <c r="BQ9" s="22">
        <v>0</v>
      </c>
      <c r="BR9" s="22">
        <v>0</v>
      </c>
      <c r="BS9" s="22">
        <v>0.42</v>
      </c>
      <c r="BT9" s="22">
        <v>0</v>
      </c>
      <c r="BU9" s="22">
        <v>0</v>
      </c>
      <c r="BV9" s="22">
        <v>0.31</v>
      </c>
      <c r="BW9" s="22">
        <v>0.01</v>
      </c>
      <c r="BX9" s="22">
        <v>0</v>
      </c>
      <c r="BY9" s="22">
        <v>0</v>
      </c>
      <c r="BZ9" s="22">
        <v>0</v>
      </c>
      <c r="CA9" s="22">
        <v>0</v>
      </c>
      <c r="CB9" s="22">
        <v>12.14</v>
      </c>
      <c r="CC9" s="23"/>
      <c r="CD9" s="23"/>
    </row>
    <row r="10" spans="1:82" ht="15.75" x14ac:dyDescent="0.25">
      <c r="A10" s="18" t="str">
        <f>"36/10"</f>
        <v>36/10</v>
      </c>
      <c r="B10" s="79" t="s">
        <v>102</v>
      </c>
      <c r="C10" s="18" t="str">
        <f>"150"</f>
        <v>150</v>
      </c>
      <c r="D10" s="19">
        <v>3.28</v>
      </c>
      <c r="E10" s="19">
        <v>2.61</v>
      </c>
      <c r="F10" s="19">
        <v>3.01</v>
      </c>
      <c r="G10" s="19">
        <v>0.54</v>
      </c>
      <c r="H10" s="19">
        <v>8.61</v>
      </c>
      <c r="I10" s="19">
        <v>71.594913599999998</v>
      </c>
      <c r="J10" s="76">
        <v>2.12</v>
      </c>
      <c r="K10" s="19">
        <v>0</v>
      </c>
      <c r="L10" s="19">
        <v>0</v>
      </c>
      <c r="M10" s="19">
        <v>0</v>
      </c>
      <c r="N10" s="19">
        <v>7.18</v>
      </c>
      <c r="O10" s="19">
        <v>0.27</v>
      </c>
      <c r="P10" s="19">
        <v>1.1599999999999999</v>
      </c>
      <c r="Q10" s="19">
        <v>0</v>
      </c>
      <c r="R10" s="19">
        <v>0</v>
      </c>
      <c r="S10" s="19">
        <v>0.23</v>
      </c>
      <c r="T10" s="19">
        <v>0.86</v>
      </c>
      <c r="U10" s="19">
        <v>65.3</v>
      </c>
      <c r="V10" s="19">
        <v>386.56</v>
      </c>
      <c r="W10" s="19">
        <v>131.41999999999999</v>
      </c>
      <c r="X10" s="19">
        <v>46.67</v>
      </c>
      <c r="Y10" s="19">
        <v>116.82</v>
      </c>
      <c r="Z10" s="19">
        <v>1.21</v>
      </c>
      <c r="AA10" s="19">
        <v>10.8</v>
      </c>
      <c r="AB10" s="19">
        <v>86.98</v>
      </c>
      <c r="AC10" s="19">
        <v>36.74</v>
      </c>
      <c r="AD10" s="19">
        <v>0.31</v>
      </c>
      <c r="AE10" s="19">
        <v>0.05</v>
      </c>
      <c r="AF10" s="19">
        <v>0.14000000000000001</v>
      </c>
      <c r="AG10" s="19">
        <v>0.44</v>
      </c>
      <c r="AH10" s="19">
        <v>1.46</v>
      </c>
      <c r="AI10" s="19">
        <v>6.41</v>
      </c>
      <c r="AJ10" s="17">
        <v>0</v>
      </c>
      <c r="AK10" s="17">
        <v>137.9</v>
      </c>
      <c r="AL10" s="17">
        <v>136.21</v>
      </c>
      <c r="AM10" s="17">
        <v>1109.99</v>
      </c>
      <c r="AN10" s="17">
        <v>428.74</v>
      </c>
      <c r="AO10" s="17">
        <v>416.3</v>
      </c>
      <c r="AP10" s="17">
        <v>460.6</v>
      </c>
      <c r="AQ10" s="17">
        <v>116.44</v>
      </c>
      <c r="AR10" s="17">
        <v>861.9</v>
      </c>
      <c r="AS10" s="17">
        <v>655.87</v>
      </c>
      <c r="AT10" s="17">
        <v>1939.88</v>
      </c>
      <c r="AU10" s="17">
        <v>1744.32</v>
      </c>
      <c r="AV10" s="17">
        <v>423.07</v>
      </c>
      <c r="AW10" s="17">
        <v>918.16</v>
      </c>
      <c r="AX10" s="17">
        <v>3634.82</v>
      </c>
      <c r="AY10" s="17">
        <v>2.0299999999999998</v>
      </c>
      <c r="AZ10" s="17">
        <v>890.63</v>
      </c>
      <c r="BA10" s="17">
        <v>717.54</v>
      </c>
      <c r="BB10" s="17">
        <v>484.89</v>
      </c>
      <c r="BC10" s="17">
        <v>199.74</v>
      </c>
      <c r="BD10" s="17">
        <v>0.8</v>
      </c>
      <c r="BE10" s="17">
        <v>1.24</v>
      </c>
      <c r="BF10" s="17">
        <v>0.95</v>
      </c>
      <c r="BG10" s="17">
        <v>2.34</v>
      </c>
      <c r="BH10" s="17">
        <v>0</v>
      </c>
      <c r="BI10" s="17">
        <v>0.26</v>
      </c>
      <c r="BJ10" s="17">
        <v>0</v>
      </c>
      <c r="BK10" s="17">
        <v>3.64</v>
      </c>
      <c r="BL10" s="17">
        <v>0</v>
      </c>
      <c r="BM10" s="17">
        <v>1.74</v>
      </c>
      <c r="BN10" s="17">
        <v>0.77</v>
      </c>
      <c r="BO10" s="17">
        <v>0.55000000000000004</v>
      </c>
      <c r="BP10" s="17">
        <v>0</v>
      </c>
      <c r="BQ10" s="17">
        <v>1.1599999999999999</v>
      </c>
      <c r="BR10" s="17">
        <v>0.27</v>
      </c>
      <c r="BS10" s="17">
        <v>29.94</v>
      </c>
      <c r="BT10" s="17">
        <v>0</v>
      </c>
      <c r="BU10" s="17">
        <v>0</v>
      </c>
      <c r="BV10" s="17">
        <v>11.53</v>
      </c>
      <c r="BW10" s="17">
        <v>0.28999999999999998</v>
      </c>
      <c r="BX10" s="17">
        <v>7.0000000000000007E-2</v>
      </c>
      <c r="BY10" s="17">
        <v>0</v>
      </c>
      <c r="BZ10" s="17">
        <v>0</v>
      </c>
      <c r="CA10" s="17">
        <v>0</v>
      </c>
      <c r="CB10" s="17">
        <v>178.74</v>
      </c>
      <c r="CC10" s="20"/>
      <c r="CD10" s="20"/>
    </row>
    <row r="11" spans="1:82" ht="15.75" x14ac:dyDescent="0.25">
      <c r="A11" s="77"/>
      <c r="B11" s="80" t="s">
        <v>103</v>
      </c>
      <c r="C11" s="77"/>
      <c r="D11" s="78">
        <v>10.039999999999999</v>
      </c>
      <c r="E11" s="78">
        <v>4.41</v>
      </c>
      <c r="F11" s="78">
        <v>11.59</v>
      </c>
      <c r="G11" s="78">
        <v>1.93</v>
      </c>
      <c r="H11" s="78">
        <v>49.41</v>
      </c>
      <c r="I11" s="78">
        <v>335.4</v>
      </c>
      <c r="J11" s="24">
        <v>7.37</v>
      </c>
      <c r="K11" s="24">
        <v>0.18</v>
      </c>
      <c r="L11" s="24">
        <v>0</v>
      </c>
      <c r="M11" s="24">
        <v>0</v>
      </c>
      <c r="N11" s="24">
        <v>14</v>
      </c>
      <c r="O11" s="24">
        <v>31.29</v>
      </c>
      <c r="P11" s="24">
        <v>4.12</v>
      </c>
      <c r="Q11" s="24">
        <v>0</v>
      </c>
      <c r="R11" s="24">
        <v>0</v>
      </c>
      <c r="S11" s="24">
        <v>0.4</v>
      </c>
      <c r="T11" s="24">
        <v>2.64</v>
      </c>
      <c r="U11" s="24">
        <v>413.09</v>
      </c>
      <c r="V11" s="24">
        <v>726.28</v>
      </c>
      <c r="W11" s="24">
        <v>247.59</v>
      </c>
      <c r="X11" s="24">
        <v>93.52</v>
      </c>
      <c r="Y11" s="24">
        <v>290.02</v>
      </c>
      <c r="Z11" s="24">
        <v>2.72</v>
      </c>
      <c r="AA11" s="24">
        <v>45.2</v>
      </c>
      <c r="AB11" s="24">
        <v>173.98</v>
      </c>
      <c r="AC11" s="24">
        <v>98.69</v>
      </c>
      <c r="AD11" s="24">
        <v>1.59</v>
      </c>
      <c r="AE11" s="24">
        <v>0.19</v>
      </c>
      <c r="AF11" s="24">
        <v>0.27</v>
      </c>
      <c r="AG11" s="24">
        <v>1.84</v>
      </c>
      <c r="AH11" s="24">
        <v>4.5599999999999996</v>
      </c>
      <c r="AI11" s="24">
        <v>11.22</v>
      </c>
      <c r="AJ11" s="25">
        <v>0</v>
      </c>
      <c r="AK11" s="25">
        <v>140</v>
      </c>
      <c r="AL11" s="25">
        <v>138.26</v>
      </c>
      <c r="AM11" s="25">
        <v>2176.23</v>
      </c>
      <c r="AN11" s="25">
        <v>863.31</v>
      </c>
      <c r="AO11" s="25">
        <v>772.5</v>
      </c>
      <c r="AP11" s="25">
        <v>912.56</v>
      </c>
      <c r="AQ11" s="25">
        <v>255.3</v>
      </c>
      <c r="AR11" s="25">
        <v>1706.58</v>
      </c>
      <c r="AS11" s="25">
        <v>1281.79</v>
      </c>
      <c r="AT11" s="25">
        <v>3481.66</v>
      </c>
      <c r="AU11" s="25">
        <v>3165.45</v>
      </c>
      <c r="AV11" s="25">
        <v>816.12</v>
      </c>
      <c r="AW11" s="25">
        <v>1725.71</v>
      </c>
      <c r="AX11" s="25">
        <v>7442.67</v>
      </c>
      <c r="AY11" s="25">
        <v>128.88999999999999</v>
      </c>
      <c r="AZ11" s="25">
        <v>2059.3000000000002</v>
      </c>
      <c r="BA11" s="25">
        <v>1408.51</v>
      </c>
      <c r="BB11" s="25">
        <v>955.86</v>
      </c>
      <c r="BC11" s="25">
        <v>442.03</v>
      </c>
      <c r="BD11" s="25">
        <v>1.56</v>
      </c>
      <c r="BE11" s="25">
        <v>2.1800000000000002</v>
      </c>
      <c r="BF11" s="25">
        <v>1.64</v>
      </c>
      <c r="BG11" s="25">
        <v>4.03</v>
      </c>
      <c r="BH11" s="25">
        <v>0.16</v>
      </c>
      <c r="BI11" s="25">
        <v>1.05</v>
      </c>
      <c r="BJ11" s="25">
        <v>0.01</v>
      </c>
      <c r="BK11" s="25">
        <v>7.43</v>
      </c>
      <c r="BL11" s="25">
        <v>0</v>
      </c>
      <c r="BM11" s="25">
        <v>2.92</v>
      </c>
      <c r="BN11" s="25">
        <v>1.26</v>
      </c>
      <c r="BO11" s="25">
        <v>1.35</v>
      </c>
      <c r="BP11" s="25">
        <v>0.04</v>
      </c>
      <c r="BQ11" s="25">
        <v>2.06</v>
      </c>
      <c r="BR11" s="25">
        <v>0.62</v>
      </c>
      <c r="BS11" s="25">
        <v>51.06</v>
      </c>
      <c r="BT11" s="25">
        <v>0</v>
      </c>
      <c r="BU11" s="25">
        <v>0</v>
      </c>
      <c r="BV11" s="25">
        <v>19.5</v>
      </c>
      <c r="BW11" s="25">
        <v>0.5</v>
      </c>
      <c r="BX11" s="25">
        <v>0.14000000000000001</v>
      </c>
      <c r="BY11" s="25">
        <v>0</v>
      </c>
      <c r="BZ11" s="25">
        <v>0</v>
      </c>
      <c r="CA11" s="25">
        <v>0</v>
      </c>
      <c r="CB11" s="25">
        <v>324.39</v>
      </c>
      <c r="CC11" s="15"/>
      <c r="CD11" s="15" t="e">
        <f>$I$11/#REF!*100</f>
        <v>#REF!</v>
      </c>
    </row>
    <row r="12" spans="1:82" ht="15.75" x14ac:dyDescent="0.25">
      <c r="A12" s="18"/>
      <c r="B12" s="81" t="s">
        <v>104</v>
      </c>
      <c r="C12" s="18"/>
      <c r="D12" s="19"/>
      <c r="E12" s="19"/>
      <c r="F12" s="19"/>
      <c r="G12" s="19"/>
      <c r="H12" s="19"/>
      <c r="I12" s="1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4"/>
      <c r="CD12" s="14"/>
    </row>
    <row r="13" spans="1:82" ht="15.75" x14ac:dyDescent="0.25">
      <c r="A13" s="18" t="str">
        <f>"-"</f>
        <v>-</v>
      </c>
      <c r="B13" s="79" t="s">
        <v>105</v>
      </c>
      <c r="C13" s="18" t="str">
        <f>"95"</f>
        <v>95</v>
      </c>
      <c r="D13" s="19">
        <v>0.4</v>
      </c>
      <c r="E13" s="19">
        <v>0</v>
      </c>
      <c r="F13" s="19">
        <v>0.4</v>
      </c>
      <c r="G13" s="19">
        <v>0.4</v>
      </c>
      <c r="H13" s="19">
        <v>11.6</v>
      </c>
      <c r="I13" s="19">
        <v>48.68</v>
      </c>
      <c r="J13" s="76">
        <v>0.1</v>
      </c>
      <c r="K13" s="19">
        <v>0</v>
      </c>
      <c r="L13" s="19">
        <v>0</v>
      </c>
      <c r="M13" s="19">
        <v>0</v>
      </c>
      <c r="N13" s="19">
        <v>9</v>
      </c>
      <c r="O13" s="19">
        <v>0.8</v>
      </c>
      <c r="P13" s="19">
        <v>1.8</v>
      </c>
      <c r="Q13" s="19">
        <v>0</v>
      </c>
      <c r="R13" s="19">
        <v>0</v>
      </c>
      <c r="S13" s="19">
        <v>0.8</v>
      </c>
      <c r="T13" s="19">
        <v>0.5</v>
      </c>
      <c r="U13" s="19">
        <v>26</v>
      </c>
      <c r="V13" s="19">
        <v>278</v>
      </c>
      <c r="W13" s="19">
        <v>16</v>
      </c>
      <c r="X13" s="19">
        <v>9</v>
      </c>
      <c r="Y13" s="19">
        <v>11</v>
      </c>
      <c r="Z13" s="19">
        <v>2.2000000000000002</v>
      </c>
      <c r="AA13" s="19">
        <v>0</v>
      </c>
      <c r="AB13" s="19">
        <v>30</v>
      </c>
      <c r="AC13" s="19">
        <v>5</v>
      </c>
      <c r="AD13" s="19">
        <v>0.2</v>
      </c>
      <c r="AE13" s="19">
        <v>0.03</v>
      </c>
      <c r="AF13" s="19">
        <v>0.02</v>
      </c>
      <c r="AG13" s="19">
        <v>0.3</v>
      </c>
      <c r="AH13" s="19">
        <v>0.4</v>
      </c>
      <c r="AI13" s="19">
        <v>10</v>
      </c>
      <c r="AJ13" s="17">
        <v>0</v>
      </c>
      <c r="AK13" s="17">
        <v>0</v>
      </c>
      <c r="AL13" s="17">
        <v>0</v>
      </c>
      <c r="AM13" s="17">
        <v>19</v>
      </c>
      <c r="AN13" s="17">
        <v>18</v>
      </c>
      <c r="AO13" s="17">
        <v>3</v>
      </c>
      <c r="AP13" s="17">
        <v>11</v>
      </c>
      <c r="AQ13" s="17">
        <v>3</v>
      </c>
      <c r="AR13" s="17">
        <v>9</v>
      </c>
      <c r="AS13" s="17">
        <v>17</v>
      </c>
      <c r="AT13" s="17">
        <v>10</v>
      </c>
      <c r="AU13" s="17">
        <v>78</v>
      </c>
      <c r="AV13" s="17">
        <v>7</v>
      </c>
      <c r="AW13" s="17">
        <v>14</v>
      </c>
      <c r="AX13" s="17">
        <v>42</v>
      </c>
      <c r="AY13" s="17">
        <v>270</v>
      </c>
      <c r="AZ13" s="17">
        <v>13</v>
      </c>
      <c r="BA13" s="17">
        <v>16</v>
      </c>
      <c r="BB13" s="17">
        <v>6</v>
      </c>
      <c r="BC13" s="17">
        <v>5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0.03</v>
      </c>
      <c r="BJ13" s="17">
        <v>0.19</v>
      </c>
      <c r="BK13" s="17">
        <v>0.06</v>
      </c>
      <c r="BL13" s="17">
        <v>0.1</v>
      </c>
      <c r="BM13" s="17">
        <v>0.01</v>
      </c>
      <c r="BN13" s="17">
        <v>0</v>
      </c>
      <c r="BO13" s="17">
        <v>0</v>
      </c>
      <c r="BP13" s="17">
        <v>0</v>
      </c>
      <c r="BQ13" s="17">
        <v>0</v>
      </c>
      <c r="BR13" s="17">
        <v>7.0000000000000007E-2</v>
      </c>
      <c r="BS13" s="17">
        <v>0.04</v>
      </c>
      <c r="BT13" s="17">
        <v>0</v>
      </c>
      <c r="BU13" s="17">
        <v>0</v>
      </c>
      <c r="BV13" s="17">
        <v>0.49</v>
      </c>
      <c r="BW13" s="17">
        <v>0.02</v>
      </c>
      <c r="BX13" s="17">
        <v>0</v>
      </c>
      <c r="BY13" s="17">
        <v>0</v>
      </c>
      <c r="BZ13" s="17">
        <v>0</v>
      </c>
      <c r="CA13" s="17">
        <v>0</v>
      </c>
      <c r="CB13" s="17">
        <v>86.3</v>
      </c>
      <c r="CC13" s="20"/>
      <c r="CD13" s="20"/>
    </row>
    <row r="14" spans="1:82" ht="15.75" x14ac:dyDescent="0.25">
      <c r="A14" s="77"/>
      <c r="B14" s="80" t="s">
        <v>106</v>
      </c>
      <c r="C14" s="77"/>
      <c r="D14" s="78">
        <v>0.4</v>
      </c>
      <c r="E14" s="78">
        <v>0</v>
      </c>
      <c r="F14" s="78">
        <v>0.4</v>
      </c>
      <c r="G14" s="78">
        <v>0.4</v>
      </c>
      <c r="H14" s="78">
        <v>11.6</v>
      </c>
      <c r="I14" s="78">
        <v>48.68</v>
      </c>
      <c r="J14" s="24">
        <v>0.1</v>
      </c>
      <c r="K14" s="24">
        <v>0</v>
      </c>
      <c r="L14" s="24">
        <v>0</v>
      </c>
      <c r="M14" s="24">
        <v>0</v>
      </c>
      <c r="N14" s="24">
        <v>9</v>
      </c>
      <c r="O14" s="24">
        <v>0.8</v>
      </c>
      <c r="P14" s="24">
        <v>1.8</v>
      </c>
      <c r="Q14" s="24">
        <v>0</v>
      </c>
      <c r="R14" s="24">
        <v>0</v>
      </c>
      <c r="S14" s="24">
        <v>0.8</v>
      </c>
      <c r="T14" s="24">
        <v>0.5</v>
      </c>
      <c r="U14" s="24">
        <v>26</v>
      </c>
      <c r="V14" s="24">
        <v>278</v>
      </c>
      <c r="W14" s="24">
        <v>16</v>
      </c>
      <c r="X14" s="24">
        <v>9</v>
      </c>
      <c r="Y14" s="24">
        <v>11</v>
      </c>
      <c r="Z14" s="24">
        <v>2.2000000000000002</v>
      </c>
      <c r="AA14" s="24">
        <v>0</v>
      </c>
      <c r="AB14" s="24">
        <v>30</v>
      </c>
      <c r="AC14" s="24">
        <v>5</v>
      </c>
      <c r="AD14" s="24">
        <v>0.2</v>
      </c>
      <c r="AE14" s="24">
        <v>0.03</v>
      </c>
      <c r="AF14" s="24">
        <v>0.02</v>
      </c>
      <c r="AG14" s="24">
        <v>0.3</v>
      </c>
      <c r="AH14" s="24">
        <v>0.4</v>
      </c>
      <c r="AI14" s="24">
        <v>10</v>
      </c>
      <c r="AJ14" s="25">
        <v>0</v>
      </c>
      <c r="AK14" s="25">
        <v>0</v>
      </c>
      <c r="AL14" s="25">
        <v>0</v>
      </c>
      <c r="AM14" s="25">
        <v>19</v>
      </c>
      <c r="AN14" s="25">
        <v>18</v>
      </c>
      <c r="AO14" s="25">
        <v>3</v>
      </c>
      <c r="AP14" s="25">
        <v>11</v>
      </c>
      <c r="AQ14" s="25">
        <v>3</v>
      </c>
      <c r="AR14" s="25">
        <v>9</v>
      </c>
      <c r="AS14" s="25">
        <v>17</v>
      </c>
      <c r="AT14" s="25">
        <v>10</v>
      </c>
      <c r="AU14" s="25">
        <v>78</v>
      </c>
      <c r="AV14" s="25">
        <v>7</v>
      </c>
      <c r="AW14" s="25">
        <v>14</v>
      </c>
      <c r="AX14" s="25">
        <v>42</v>
      </c>
      <c r="AY14" s="25">
        <v>270</v>
      </c>
      <c r="AZ14" s="25">
        <v>13</v>
      </c>
      <c r="BA14" s="25">
        <v>16</v>
      </c>
      <c r="BB14" s="25">
        <v>6</v>
      </c>
      <c r="BC14" s="25">
        <v>5</v>
      </c>
      <c r="BD14" s="25">
        <v>0</v>
      </c>
      <c r="BE14" s="25">
        <v>0</v>
      </c>
      <c r="BF14" s="25">
        <v>0</v>
      </c>
      <c r="BG14" s="25">
        <v>0</v>
      </c>
      <c r="BH14" s="25">
        <v>0</v>
      </c>
      <c r="BI14" s="25">
        <v>0.03</v>
      </c>
      <c r="BJ14" s="25">
        <v>0.19</v>
      </c>
      <c r="BK14" s="25">
        <v>0.06</v>
      </c>
      <c r="BL14" s="25">
        <v>0.1</v>
      </c>
      <c r="BM14" s="25">
        <v>0.01</v>
      </c>
      <c r="BN14" s="25">
        <v>0</v>
      </c>
      <c r="BO14" s="25">
        <v>0</v>
      </c>
      <c r="BP14" s="25">
        <v>0</v>
      </c>
      <c r="BQ14" s="25">
        <v>0</v>
      </c>
      <c r="BR14" s="25">
        <v>7.0000000000000007E-2</v>
      </c>
      <c r="BS14" s="25">
        <v>0.04</v>
      </c>
      <c r="BT14" s="25">
        <v>0</v>
      </c>
      <c r="BU14" s="25">
        <v>0</v>
      </c>
      <c r="BV14" s="25">
        <v>0.49</v>
      </c>
      <c r="BW14" s="25">
        <v>0.02</v>
      </c>
      <c r="BX14" s="25">
        <v>0</v>
      </c>
      <c r="BY14" s="25">
        <v>0</v>
      </c>
      <c r="BZ14" s="25">
        <v>0</v>
      </c>
      <c r="CA14" s="25">
        <v>0</v>
      </c>
      <c r="CB14" s="25">
        <v>86.3</v>
      </c>
      <c r="CC14" s="15"/>
      <c r="CD14" s="15" t="e">
        <f>$I$14/#REF!*100</f>
        <v>#REF!</v>
      </c>
    </row>
    <row r="15" spans="1:82" ht="15.75" x14ac:dyDescent="0.25">
      <c r="A15" s="18"/>
      <c r="B15" s="81" t="s">
        <v>107</v>
      </c>
      <c r="C15" s="18"/>
      <c r="D15" s="19"/>
      <c r="E15" s="19"/>
      <c r="F15" s="19"/>
      <c r="G15" s="19"/>
      <c r="H15" s="19"/>
      <c r="I15" s="1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4"/>
      <c r="CD15" s="14"/>
    </row>
    <row r="16" spans="1:82" ht="15.75" x14ac:dyDescent="0.25">
      <c r="A16" s="18" t="str">
        <f>"-"</f>
        <v>-</v>
      </c>
      <c r="B16" s="79" t="s">
        <v>159</v>
      </c>
      <c r="C16" s="18" t="str">
        <f>"20"</f>
        <v>20</v>
      </c>
      <c r="D16" s="19">
        <v>0.39</v>
      </c>
      <c r="E16" s="19">
        <v>0</v>
      </c>
      <c r="F16" s="19">
        <v>0.05</v>
      </c>
      <c r="G16" s="19">
        <v>0.05</v>
      </c>
      <c r="H16" s="19">
        <v>1.72</v>
      </c>
      <c r="I16" s="19">
        <v>7.8056999999999999</v>
      </c>
      <c r="J16" s="75">
        <v>0</v>
      </c>
      <c r="K16" s="21">
        <v>0</v>
      </c>
      <c r="L16" s="21">
        <v>0</v>
      </c>
      <c r="M16" s="21">
        <v>0</v>
      </c>
      <c r="N16" s="21">
        <v>1.18</v>
      </c>
      <c r="O16" s="21">
        <v>0.05</v>
      </c>
      <c r="P16" s="21">
        <v>0.49</v>
      </c>
      <c r="Q16" s="21">
        <v>0</v>
      </c>
      <c r="R16" s="21">
        <v>0</v>
      </c>
      <c r="S16" s="21">
        <v>0.05</v>
      </c>
      <c r="T16" s="21">
        <v>0.25</v>
      </c>
      <c r="U16" s="21">
        <v>3.92</v>
      </c>
      <c r="V16" s="21">
        <v>69.09</v>
      </c>
      <c r="W16" s="21">
        <v>11.27</v>
      </c>
      <c r="X16" s="21">
        <v>6.86</v>
      </c>
      <c r="Y16" s="21">
        <v>20.58</v>
      </c>
      <c r="Z16" s="21">
        <v>0.28999999999999998</v>
      </c>
      <c r="AA16" s="21">
        <v>0</v>
      </c>
      <c r="AB16" s="21">
        <v>29.4</v>
      </c>
      <c r="AC16" s="21">
        <v>5</v>
      </c>
      <c r="AD16" s="21">
        <v>0.05</v>
      </c>
      <c r="AE16" s="21">
        <v>0.01</v>
      </c>
      <c r="AF16" s="21">
        <v>0.02</v>
      </c>
      <c r="AG16" s="21">
        <v>0.1</v>
      </c>
      <c r="AH16" s="21">
        <v>0.15</v>
      </c>
      <c r="AI16" s="21">
        <v>4.9000000000000004</v>
      </c>
      <c r="AJ16" s="22">
        <v>0</v>
      </c>
      <c r="AK16" s="22">
        <v>13.23</v>
      </c>
      <c r="AL16" s="22">
        <v>10.29</v>
      </c>
      <c r="AM16" s="22">
        <v>14.7</v>
      </c>
      <c r="AN16" s="22">
        <v>12.74</v>
      </c>
      <c r="AO16" s="22">
        <v>2.94</v>
      </c>
      <c r="AP16" s="22">
        <v>10.29</v>
      </c>
      <c r="AQ16" s="22">
        <v>2.4500000000000002</v>
      </c>
      <c r="AR16" s="22">
        <v>8.33</v>
      </c>
      <c r="AS16" s="22">
        <v>12.74</v>
      </c>
      <c r="AT16" s="22">
        <v>22.05</v>
      </c>
      <c r="AU16" s="22">
        <v>25.97</v>
      </c>
      <c r="AV16" s="22">
        <v>4.9000000000000004</v>
      </c>
      <c r="AW16" s="22">
        <v>13.72</v>
      </c>
      <c r="AX16" s="22">
        <v>68.599999999999994</v>
      </c>
      <c r="AY16" s="22">
        <v>98</v>
      </c>
      <c r="AZ16" s="22">
        <v>8.33</v>
      </c>
      <c r="BA16" s="22">
        <v>13.23</v>
      </c>
      <c r="BB16" s="22">
        <v>10.29</v>
      </c>
      <c r="BC16" s="22">
        <v>3.43</v>
      </c>
      <c r="BD16" s="22">
        <v>0.15</v>
      </c>
      <c r="BE16" s="22">
        <v>0.11</v>
      </c>
      <c r="BF16" s="22">
        <v>0.06</v>
      </c>
      <c r="BG16" s="22">
        <v>0.1</v>
      </c>
      <c r="BH16" s="22">
        <v>0.09</v>
      </c>
      <c r="BI16" s="22">
        <v>0.37</v>
      </c>
      <c r="BJ16" s="22">
        <v>0.06</v>
      </c>
      <c r="BK16" s="22">
        <v>0.06</v>
      </c>
      <c r="BL16" s="22">
        <v>0.05</v>
      </c>
      <c r="BM16" s="22">
        <v>0</v>
      </c>
      <c r="BN16" s="22">
        <v>7.0000000000000007E-2</v>
      </c>
      <c r="BO16" s="22">
        <v>0.34</v>
      </c>
      <c r="BP16" s="22">
        <v>0</v>
      </c>
      <c r="BQ16" s="22">
        <v>0.06</v>
      </c>
      <c r="BR16" s="22">
        <v>0</v>
      </c>
      <c r="BS16" s="22">
        <v>0.05</v>
      </c>
      <c r="BT16" s="22">
        <v>0</v>
      </c>
      <c r="BU16" s="22">
        <v>0</v>
      </c>
      <c r="BV16" s="22">
        <v>0.24</v>
      </c>
      <c r="BW16" s="22">
        <v>0.01</v>
      </c>
      <c r="BX16" s="22">
        <v>0.03</v>
      </c>
      <c r="BY16" s="22">
        <v>0</v>
      </c>
      <c r="BZ16" s="22">
        <v>0</v>
      </c>
      <c r="CA16" s="22">
        <v>0</v>
      </c>
      <c r="CB16" s="22">
        <v>47.5</v>
      </c>
      <c r="CC16" s="23"/>
      <c r="CD16" s="23"/>
    </row>
    <row r="17" spans="1:82" ht="15.75" x14ac:dyDescent="0.25">
      <c r="A17" s="18" t="str">
        <f>"5/2"</f>
        <v>5/2</v>
      </c>
      <c r="B17" s="79" t="s">
        <v>108</v>
      </c>
      <c r="C17" s="18" t="str">
        <f>"150"</f>
        <v>150</v>
      </c>
      <c r="D17" s="19">
        <v>4.5199999999999996</v>
      </c>
      <c r="E17" s="19">
        <v>2.9</v>
      </c>
      <c r="F17" s="19">
        <v>7.07</v>
      </c>
      <c r="G17" s="19">
        <v>3.93</v>
      </c>
      <c r="H17" s="19">
        <v>13.53</v>
      </c>
      <c r="I17" s="19">
        <v>131.38904507699999</v>
      </c>
      <c r="J17" s="75">
        <v>1.9</v>
      </c>
      <c r="K17" s="21">
        <v>2.42</v>
      </c>
      <c r="L17" s="21">
        <v>0</v>
      </c>
      <c r="M17" s="21">
        <v>0</v>
      </c>
      <c r="N17" s="21">
        <v>6.96</v>
      </c>
      <c r="O17" s="21">
        <v>4.5</v>
      </c>
      <c r="P17" s="21">
        <v>2.08</v>
      </c>
      <c r="Q17" s="21">
        <v>0</v>
      </c>
      <c r="R17" s="21">
        <v>0</v>
      </c>
      <c r="S17" s="21">
        <v>0.22</v>
      </c>
      <c r="T17" s="21">
        <v>4.83</v>
      </c>
      <c r="U17" s="21">
        <v>1462.28</v>
      </c>
      <c r="V17" s="21">
        <v>690.61</v>
      </c>
      <c r="W17" s="21">
        <v>92.06</v>
      </c>
      <c r="X17" s="21">
        <v>57.06</v>
      </c>
      <c r="Y17" s="21">
        <v>112.06</v>
      </c>
      <c r="Z17" s="21">
        <v>2</v>
      </c>
      <c r="AA17" s="21">
        <v>11.4</v>
      </c>
      <c r="AB17" s="21">
        <v>821.92</v>
      </c>
      <c r="AC17" s="21">
        <v>190.87</v>
      </c>
      <c r="AD17" s="21">
        <v>2.31</v>
      </c>
      <c r="AE17" s="21">
        <v>0.08</v>
      </c>
      <c r="AF17" s="21">
        <v>0.1</v>
      </c>
      <c r="AG17" s="21">
        <v>1.95</v>
      </c>
      <c r="AH17" s="21">
        <v>3.69</v>
      </c>
      <c r="AI17" s="21">
        <v>14.09</v>
      </c>
      <c r="AJ17" s="22">
        <v>0</v>
      </c>
      <c r="AK17" s="22">
        <v>0</v>
      </c>
      <c r="AL17" s="22">
        <v>0</v>
      </c>
      <c r="AM17" s="22">
        <v>73.87</v>
      </c>
      <c r="AN17" s="22">
        <v>90.32</v>
      </c>
      <c r="AO17" s="22">
        <v>28.81</v>
      </c>
      <c r="AP17" s="22">
        <v>112.76</v>
      </c>
      <c r="AQ17" s="22">
        <v>17.96</v>
      </c>
      <c r="AR17" s="22">
        <v>57.05</v>
      </c>
      <c r="AS17" s="22">
        <v>78.06</v>
      </c>
      <c r="AT17" s="22">
        <v>200.54</v>
      </c>
      <c r="AU17" s="22">
        <v>307.12</v>
      </c>
      <c r="AV17" s="22">
        <v>27.79</v>
      </c>
      <c r="AW17" s="22">
        <v>42.91</v>
      </c>
      <c r="AX17" s="22">
        <v>358.75</v>
      </c>
      <c r="AY17" s="22">
        <v>38.17</v>
      </c>
      <c r="AZ17" s="22">
        <v>173.8</v>
      </c>
      <c r="BA17" s="22">
        <v>141.28</v>
      </c>
      <c r="BB17" s="22">
        <v>52.47</v>
      </c>
      <c r="BC17" s="22">
        <v>33.68</v>
      </c>
      <c r="BD17" s="22">
        <v>0.14000000000000001</v>
      </c>
      <c r="BE17" s="22">
        <v>7.0000000000000007E-2</v>
      </c>
      <c r="BF17" s="22">
        <v>0.04</v>
      </c>
      <c r="BG17" s="22">
        <v>0.11</v>
      </c>
      <c r="BH17" s="22">
        <v>0.13</v>
      </c>
      <c r="BI17" s="22">
        <v>0.41</v>
      </c>
      <c r="BJ17" s="22">
        <v>0.02</v>
      </c>
      <c r="BK17" s="22">
        <v>0.53</v>
      </c>
      <c r="BL17" s="22">
        <v>0.01</v>
      </c>
      <c r="BM17" s="22">
        <v>0.25</v>
      </c>
      <c r="BN17" s="22">
        <v>0.41</v>
      </c>
      <c r="BO17" s="22">
        <v>7.0000000000000007E-2</v>
      </c>
      <c r="BP17" s="22">
        <v>0</v>
      </c>
      <c r="BQ17" s="22">
        <v>0.06</v>
      </c>
      <c r="BR17" s="22">
        <v>0.12</v>
      </c>
      <c r="BS17" s="22">
        <v>1.35</v>
      </c>
      <c r="BT17" s="22">
        <v>0.02</v>
      </c>
      <c r="BU17" s="22">
        <v>0</v>
      </c>
      <c r="BV17" s="22">
        <v>2.74</v>
      </c>
      <c r="BW17" s="22">
        <v>0.08</v>
      </c>
      <c r="BX17" s="22">
        <v>0.04</v>
      </c>
      <c r="BY17" s="22">
        <v>0</v>
      </c>
      <c r="BZ17" s="22">
        <v>0</v>
      </c>
      <c r="CA17" s="22">
        <v>0</v>
      </c>
      <c r="CB17" s="22">
        <v>247.51</v>
      </c>
      <c r="CC17" s="23"/>
      <c r="CD17" s="23"/>
    </row>
    <row r="18" spans="1:82" ht="15.75" x14ac:dyDescent="0.25">
      <c r="A18" s="18" t="str">
        <f>"44/3"</f>
        <v>44/3</v>
      </c>
      <c r="B18" s="79" t="s">
        <v>109</v>
      </c>
      <c r="C18" s="18" t="str">
        <f>"110"</f>
        <v>110</v>
      </c>
      <c r="D18" s="19">
        <v>3.28</v>
      </c>
      <c r="E18" s="19">
        <v>0</v>
      </c>
      <c r="F18" s="19">
        <v>6.19</v>
      </c>
      <c r="G18" s="19">
        <v>6.19</v>
      </c>
      <c r="H18" s="19">
        <v>34.32</v>
      </c>
      <c r="I18" s="19">
        <v>205.90830389999999</v>
      </c>
      <c r="J18" s="75">
        <v>0.87</v>
      </c>
      <c r="K18" s="21">
        <v>3.8</v>
      </c>
      <c r="L18" s="21">
        <v>0</v>
      </c>
      <c r="M18" s="21">
        <v>0</v>
      </c>
      <c r="N18" s="21">
        <v>1.19</v>
      </c>
      <c r="O18" s="21">
        <v>31.53</v>
      </c>
      <c r="P18" s="21">
        <v>1.61</v>
      </c>
      <c r="Q18" s="21">
        <v>0</v>
      </c>
      <c r="R18" s="21">
        <v>0</v>
      </c>
      <c r="S18" s="21">
        <v>0.03</v>
      </c>
      <c r="T18" s="21">
        <v>0.76</v>
      </c>
      <c r="U18" s="21">
        <v>148.44999999999999</v>
      </c>
      <c r="V18" s="21">
        <v>288.7</v>
      </c>
      <c r="W18" s="21">
        <v>39.549999999999997</v>
      </c>
      <c r="X18" s="21">
        <v>45.8</v>
      </c>
      <c r="Y18" s="21">
        <v>94.49</v>
      </c>
      <c r="Z18" s="21">
        <v>0.96</v>
      </c>
      <c r="AA18" s="21">
        <v>0</v>
      </c>
      <c r="AB18" s="21">
        <v>500.18</v>
      </c>
      <c r="AC18" s="21">
        <v>92.92</v>
      </c>
      <c r="AD18" s="21">
        <v>3.05</v>
      </c>
      <c r="AE18" s="21">
        <v>0.06</v>
      </c>
      <c r="AF18" s="21">
        <v>0.04</v>
      </c>
      <c r="AG18" s="21">
        <v>0.96</v>
      </c>
      <c r="AH18" s="21">
        <v>2.02</v>
      </c>
      <c r="AI18" s="21">
        <v>5.66</v>
      </c>
      <c r="AJ18" s="22">
        <v>0</v>
      </c>
      <c r="AK18" s="22">
        <v>0</v>
      </c>
      <c r="AL18" s="22">
        <v>0</v>
      </c>
      <c r="AM18" s="22">
        <v>292.86</v>
      </c>
      <c r="AN18" s="22">
        <v>131.19</v>
      </c>
      <c r="AO18" s="22">
        <v>81.27</v>
      </c>
      <c r="AP18" s="22">
        <v>153.96</v>
      </c>
      <c r="AQ18" s="22">
        <v>49.09</v>
      </c>
      <c r="AR18" s="22">
        <v>178.92</v>
      </c>
      <c r="AS18" s="22">
        <v>199.34</v>
      </c>
      <c r="AT18" s="22">
        <v>299.3</v>
      </c>
      <c r="AU18" s="22">
        <v>311.32</v>
      </c>
      <c r="AV18" s="22">
        <v>86.97</v>
      </c>
      <c r="AW18" s="22">
        <v>149.51</v>
      </c>
      <c r="AX18" s="22">
        <v>629.71</v>
      </c>
      <c r="AY18" s="22">
        <v>0.54</v>
      </c>
      <c r="AZ18" s="22">
        <v>237.08</v>
      </c>
      <c r="BA18" s="22">
        <v>211.74</v>
      </c>
      <c r="BB18" s="22">
        <v>141.02000000000001</v>
      </c>
      <c r="BC18" s="22">
        <v>75.03</v>
      </c>
      <c r="BD18" s="22">
        <v>0.21</v>
      </c>
      <c r="BE18" s="22">
        <v>0.11</v>
      </c>
      <c r="BF18" s="22">
        <v>0.06</v>
      </c>
      <c r="BG18" s="22">
        <v>0.12</v>
      </c>
      <c r="BH18" s="22">
        <v>0.18</v>
      </c>
      <c r="BI18" s="22">
        <v>0.47</v>
      </c>
      <c r="BJ18" s="22">
        <v>0.02</v>
      </c>
      <c r="BK18" s="22">
        <v>0.49</v>
      </c>
      <c r="BL18" s="22">
        <v>0.01</v>
      </c>
      <c r="BM18" s="22">
        <v>0.27</v>
      </c>
      <c r="BN18" s="22">
        <v>0.03</v>
      </c>
      <c r="BO18" s="22">
        <v>7.0000000000000007E-2</v>
      </c>
      <c r="BP18" s="22">
        <v>0</v>
      </c>
      <c r="BQ18" s="22">
        <v>0.09</v>
      </c>
      <c r="BR18" s="22">
        <v>0.11</v>
      </c>
      <c r="BS18" s="22">
        <v>1.64</v>
      </c>
      <c r="BT18" s="22">
        <v>0.03</v>
      </c>
      <c r="BU18" s="22">
        <v>0</v>
      </c>
      <c r="BV18" s="22">
        <v>3.49</v>
      </c>
      <c r="BW18" s="22">
        <v>0.05</v>
      </c>
      <c r="BX18" s="22">
        <v>0.05</v>
      </c>
      <c r="BY18" s="22">
        <v>0</v>
      </c>
      <c r="BZ18" s="22">
        <v>0</v>
      </c>
      <c r="CA18" s="22">
        <v>0</v>
      </c>
      <c r="CB18" s="22">
        <v>104.27</v>
      </c>
      <c r="CC18" s="23"/>
      <c r="CD18" s="23"/>
    </row>
    <row r="19" spans="1:82" ht="15.75" x14ac:dyDescent="0.25">
      <c r="A19" s="18" t="str">
        <f>"12/7"</f>
        <v>12/7</v>
      </c>
      <c r="B19" s="79" t="s">
        <v>110</v>
      </c>
      <c r="C19" s="18" t="str">
        <f>"50"</f>
        <v>50</v>
      </c>
      <c r="D19" s="19">
        <v>11.9</v>
      </c>
      <c r="E19" s="19">
        <v>11.14</v>
      </c>
      <c r="F19" s="19">
        <v>4.1100000000000003</v>
      </c>
      <c r="G19" s="19">
        <v>0.09</v>
      </c>
      <c r="H19" s="19">
        <v>5.61</v>
      </c>
      <c r="I19" s="19">
        <v>107.41347400000001</v>
      </c>
      <c r="J19" s="75">
        <v>1.01</v>
      </c>
      <c r="K19" s="21">
        <v>0</v>
      </c>
      <c r="L19" s="21">
        <v>0</v>
      </c>
      <c r="M19" s="21">
        <v>0</v>
      </c>
      <c r="N19" s="21">
        <v>0.8</v>
      </c>
      <c r="O19" s="21">
        <v>4.79</v>
      </c>
      <c r="P19" s="21">
        <v>0.02</v>
      </c>
      <c r="Q19" s="21">
        <v>0</v>
      </c>
      <c r="R19" s="21">
        <v>0</v>
      </c>
      <c r="S19" s="21">
        <v>0.05</v>
      </c>
      <c r="T19" s="21">
        <v>1.31</v>
      </c>
      <c r="U19" s="21">
        <v>186.61</v>
      </c>
      <c r="V19" s="21">
        <v>162.36000000000001</v>
      </c>
      <c r="W19" s="21">
        <v>33.090000000000003</v>
      </c>
      <c r="X19" s="21">
        <v>21.13</v>
      </c>
      <c r="Y19" s="21">
        <v>130.05000000000001</v>
      </c>
      <c r="Z19" s="21">
        <v>0.65</v>
      </c>
      <c r="AA19" s="21">
        <v>29.58</v>
      </c>
      <c r="AB19" s="21">
        <v>4.05</v>
      </c>
      <c r="AC19" s="21">
        <v>30.3</v>
      </c>
      <c r="AD19" s="21">
        <v>0.95</v>
      </c>
      <c r="AE19" s="21">
        <v>0.12</v>
      </c>
      <c r="AF19" s="21">
        <v>0.13</v>
      </c>
      <c r="AG19" s="21">
        <v>2.4500000000000002</v>
      </c>
      <c r="AH19" s="21">
        <v>4.8499999999999996</v>
      </c>
      <c r="AI19" s="21">
        <v>0.65</v>
      </c>
      <c r="AJ19" s="22">
        <v>0</v>
      </c>
      <c r="AK19" s="22">
        <v>634.64</v>
      </c>
      <c r="AL19" s="22">
        <v>488.74</v>
      </c>
      <c r="AM19" s="22">
        <v>1100.0899999999999</v>
      </c>
      <c r="AN19" s="22">
        <v>954.05</v>
      </c>
      <c r="AO19" s="22">
        <v>349.27</v>
      </c>
      <c r="AP19" s="22">
        <v>540.53</v>
      </c>
      <c r="AQ19" s="22">
        <v>148.5</v>
      </c>
      <c r="AR19" s="22">
        <v>601.53</v>
      </c>
      <c r="AS19" s="22">
        <v>729</v>
      </c>
      <c r="AT19" s="22">
        <v>900.99</v>
      </c>
      <c r="AU19" s="22">
        <v>1292.4100000000001</v>
      </c>
      <c r="AV19" s="22">
        <v>452.03</v>
      </c>
      <c r="AW19" s="22">
        <v>679.74</v>
      </c>
      <c r="AX19" s="22">
        <v>2507.69</v>
      </c>
      <c r="AY19" s="22">
        <v>202.65</v>
      </c>
      <c r="AZ19" s="22">
        <v>642.54999999999995</v>
      </c>
      <c r="BA19" s="22">
        <v>612.38</v>
      </c>
      <c r="BB19" s="22">
        <v>463.51</v>
      </c>
      <c r="BC19" s="22">
        <v>205.94</v>
      </c>
      <c r="BD19" s="22">
        <v>0.13</v>
      </c>
      <c r="BE19" s="22">
        <v>0.2</v>
      </c>
      <c r="BF19" s="22">
        <v>0.16</v>
      </c>
      <c r="BG19" s="22">
        <v>0.38</v>
      </c>
      <c r="BH19" s="22">
        <v>0</v>
      </c>
      <c r="BI19" s="22">
        <v>0.05</v>
      </c>
      <c r="BJ19" s="22">
        <v>0.03</v>
      </c>
      <c r="BK19" s="22">
        <v>0.51</v>
      </c>
      <c r="BL19" s="22">
        <v>0.01</v>
      </c>
      <c r="BM19" s="22">
        <v>0.16</v>
      </c>
      <c r="BN19" s="22">
        <v>0.12</v>
      </c>
      <c r="BO19" s="22">
        <v>0.09</v>
      </c>
      <c r="BP19" s="22">
        <v>0</v>
      </c>
      <c r="BQ19" s="22">
        <v>0.19</v>
      </c>
      <c r="BR19" s="22">
        <v>0.05</v>
      </c>
      <c r="BS19" s="22">
        <v>4.7300000000000004</v>
      </c>
      <c r="BT19" s="22">
        <v>0</v>
      </c>
      <c r="BU19" s="22">
        <v>0</v>
      </c>
      <c r="BV19" s="22">
        <v>1.68</v>
      </c>
      <c r="BW19" s="22">
        <v>7.0000000000000007E-2</v>
      </c>
      <c r="BX19" s="22">
        <v>0.01</v>
      </c>
      <c r="BY19" s="22">
        <v>0</v>
      </c>
      <c r="BZ19" s="22">
        <v>0</v>
      </c>
      <c r="CA19" s="22">
        <v>0</v>
      </c>
      <c r="CB19" s="22">
        <v>57.45</v>
      </c>
      <c r="CC19" s="23"/>
      <c r="CD19" s="23"/>
    </row>
    <row r="20" spans="1:82" ht="15.75" x14ac:dyDescent="0.25">
      <c r="A20" s="18" t="str">
        <f>"8/11"</f>
        <v>8/11</v>
      </c>
      <c r="B20" s="79" t="s">
        <v>158</v>
      </c>
      <c r="C20" s="18" t="str">
        <f>"20"</f>
        <v>20</v>
      </c>
      <c r="D20" s="19">
        <v>0.2</v>
      </c>
      <c r="E20" s="19">
        <v>0</v>
      </c>
      <c r="F20" s="19">
        <v>0.91</v>
      </c>
      <c r="G20" s="19">
        <v>0.88</v>
      </c>
      <c r="H20" s="19">
        <v>1.45</v>
      </c>
      <c r="I20" s="19">
        <v>14.448489047836</v>
      </c>
      <c r="J20" s="75">
        <v>0.23</v>
      </c>
      <c r="K20" s="21">
        <v>0.63</v>
      </c>
      <c r="L20" s="21">
        <v>0</v>
      </c>
      <c r="M20" s="21">
        <v>0</v>
      </c>
      <c r="N20" s="21">
        <v>0.76</v>
      </c>
      <c r="O20" s="21">
        <v>0.51</v>
      </c>
      <c r="P20" s="21">
        <v>0.19</v>
      </c>
      <c r="Q20" s="21">
        <v>0</v>
      </c>
      <c r="R20" s="21">
        <v>0</v>
      </c>
      <c r="S20" s="21">
        <v>0.04</v>
      </c>
      <c r="T20" s="21">
        <v>0.13</v>
      </c>
      <c r="U20" s="21">
        <v>14.94</v>
      </c>
      <c r="V20" s="21">
        <v>55.68</v>
      </c>
      <c r="W20" s="21">
        <v>7.59</v>
      </c>
      <c r="X20" s="21">
        <v>5.35</v>
      </c>
      <c r="Y20" s="21">
        <v>8.4600000000000009</v>
      </c>
      <c r="Z20" s="21">
        <v>0.14000000000000001</v>
      </c>
      <c r="AA20" s="21">
        <v>1.18</v>
      </c>
      <c r="AB20" s="21">
        <v>124.9</v>
      </c>
      <c r="AC20" s="21">
        <v>36.17</v>
      </c>
      <c r="AD20" s="21">
        <v>0.52</v>
      </c>
      <c r="AE20" s="21">
        <v>0.01</v>
      </c>
      <c r="AF20" s="21">
        <v>0.01</v>
      </c>
      <c r="AG20" s="21">
        <v>0.08</v>
      </c>
      <c r="AH20" s="21">
        <v>0.19</v>
      </c>
      <c r="AI20" s="21">
        <v>0.57999999999999996</v>
      </c>
      <c r="AJ20" s="22">
        <v>0</v>
      </c>
      <c r="AK20" s="22">
        <v>4.5199999999999996</v>
      </c>
      <c r="AL20" s="22">
        <v>4.05</v>
      </c>
      <c r="AM20" s="22">
        <v>21.68</v>
      </c>
      <c r="AN20" s="22">
        <v>18.72</v>
      </c>
      <c r="AO20" s="22">
        <v>6.57</v>
      </c>
      <c r="AP20" s="22">
        <v>18.96</v>
      </c>
      <c r="AQ20" s="22">
        <v>3.64</v>
      </c>
      <c r="AR20" s="22">
        <v>13.26</v>
      </c>
      <c r="AS20" s="22">
        <v>16.940000000000001</v>
      </c>
      <c r="AT20" s="22">
        <v>28.29</v>
      </c>
      <c r="AU20" s="22">
        <v>32.4</v>
      </c>
      <c r="AV20" s="22">
        <v>9.7200000000000006</v>
      </c>
      <c r="AW20" s="22">
        <v>11.92</v>
      </c>
      <c r="AX20" s="22">
        <v>71.77</v>
      </c>
      <c r="AY20" s="22">
        <v>4.2</v>
      </c>
      <c r="AZ20" s="22">
        <v>31.86</v>
      </c>
      <c r="BA20" s="22">
        <v>23.6</v>
      </c>
      <c r="BB20" s="22">
        <v>9.98</v>
      </c>
      <c r="BC20" s="22">
        <v>6.34</v>
      </c>
      <c r="BD20" s="22">
        <v>0.04</v>
      </c>
      <c r="BE20" s="22">
        <v>0.02</v>
      </c>
      <c r="BF20" s="22">
        <v>0.01</v>
      </c>
      <c r="BG20" s="22">
        <v>0.02</v>
      </c>
      <c r="BH20" s="22">
        <v>0.04</v>
      </c>
      <c r="BI20" s="22">
        <v>0.08</v>
      </c>
      <c r="BJ20" s="22">
        <v>0</v>
      </c>
      <c r="BK20" s="22">
        <v>0.1</v>
      </c>
      <c r="BL20" s="22">
        <v>0</v>
      </c>
      <c r="BM20" s="22">
        <v>0.05</v>
      </c>
      <c r="BN20" s="22">
        <v>0.01</v>
      </c>
      <c r="BO20" s="22">
        <v>0.02</v>
      </c>
      <c r="BP20" s="22">
        <v>0</v>
      </c>
      <c r="BQ20" s="22">
        <v>0.01</v>
      </c>
      <c r="BR20" s="22">
        <v>0.02</v>
      </c>
      <c r="BS20" s="22">
        <v>0.25</v>
      </c>
      <c r="BT20" s="22">
        <v>0</v>
      </c>
      <c r="BU20" s="22">
        <v>0</v>
      </c>
      <c r="BV20" s="22">
        <v>0.53</v>
      </c>
      <c r="BW20" s="22">
        <v>0.01</v>
      </c>
      <c r="BX20" s="22">
        <v>0</v>
      </c>
      <c r="BY20" s="22">
        <v>0</v>
      </c>
      <c r="BZ20" s="22">
        <v>0</v>
      </c>
      <c r="CA20" s="22">
        <v>0</v>
      </c>
      <c r="CB20" s="22">
        <v>26.23</v>
      </c>
      <c r="CC20" s="23"/>
      <c r="CD20" s="23"/>
    </row>
    <row r="21" spans="1:82" ht="15.75" x14ac:dyDescent="0.25">
      <c r="A21" s="18" t="str">
        <f>"37/10"</f>
        <v>37/10</v>
      </c>
      <c r="B21" s="79" t="s">
        <v>111</v>
      </c>
      <c r="C21" s="18" t="str">
        <f>"150"</f>
        <v>150</v>
      </c>
      <c r="D21" s="19">
        <v>0.45</v>
      </c>
      <c r="E21" s="19">
        <v>0</v>
      </c>
      <c r="F21" s="19">
        <v>0.19</v>
      </c>
      <c r="G21" s="19">
        <v>0.19</v>
      </c>
      <c r="H21" s="19">
        <v>18.14</v>
      </c>
      <c r="I21" s="19">
        <v>69.316496999999984</v>
      </c>
      <c r="J21" s="75">
        <v>0.03</v>
      </c>
      <c r="K21" s="21">
        <v>0</v>
      </c>
      <c r="L21" s="21">
        <v>0</v>
      </c>
      <c r="M21" s="21">
        <v>0</v>
      </c>
      <c r="N21" s="21">
        <v>14.37</v>
      </c>
      <c r="O21" s="21">
        <v>0.8</v>
      </c>
      <c r="P21" s="21">
        <v>2.98</v>
      </c>
      <c r="Q21" s="21">
        <v>0</v>
      </c>
      <c r="R21" s="21">
        <v>0</v>
      </c>
      <c r="S21" s="21">
        <v>0.68</v>
      </c>
      <c r="T21" s="21">
        <v>0.64</v>
      </c>
      <c r="U21" s="21">
        <v>42.55</v>
      </c>
      <c r="V21" s="21">
        <v>531.57000000000005</v>
      </c>
      <c r="W21" s="21">
        <v>82.41</v>
      </c>
      <c r="X21" s="21">
        <v>53.31</v>
      </c>
      <c r="Y21" s="21">
        <v>59.89</v>
      </c>
      <c r="Z21" s="21">
        <v>1.42</v>
      </c>
      <c r="AA21" s="21">
        <v>0</v>
      </c>
      <c r="AB21" s="21">
        <v>781.65</v>
      </c>
      <c r="AC21" s="21">
        <v>145.49</v>
      </c>
      <c r="AD21" s="21">
        <v>1.1299999999999999</v>
      </c>
      <c r="AE21" s="21">
        <v>0.06</v>
      </c>
      <c r="AF21" s="21">
        <v>0.09</v>
      </c>
      <c r="AG21" s="21">
        <v>0.84</v>
      </c>
      <c r="AH21" s="21">
        <v>1.22</v>
      </c>
      <c r="AI21" s="21">
        <v>66.42</v>
      </c>
      <c r="AJ21" s="22">
        <v>0</v>
      </c>
      <c r="AK21" s="22">
        <v>0</v>
      </c>
      <c r="AL21" s="22">
        <v>0</v>
      </c>
      <c r="AM21" s="22">
        <v>30.65</v>
      </c>
      <c r="AN21" s="22">
        <v>35.229999999999997</v>
      </c>
      <c r="AO21" s="22">
        <v>23.56</v>
      </c>
      <c r="AP21" s="22">
        <v>107.62</v>
      </c>
      <c r="AQ21" s="22">
        <v>5.3</v>
      </c>
      <c r="AR21" s="22">
        <v>30.1</v>
      </c>
      <c r="AS21" s="22">
        <v>53.73</v>
      </c>
      <c r="AT21" s="22">
        <v>169.08</v>
      </c>
      <c r="AU21" s="22">
        <v>152.47</v>
      </c>
      <c r="AV21" s="22">
        <v>22.15</v>
      </c>
      <c r="AW21" s="22">
        <v>12.55</v>
      </c>
      <c r="AX21" s="22">
        <v>203.85</v>
      </c>
      <c r="AY21" s="22">
        <v>41.01</v>
      </c>
      <c r="AZ21" s="22">
        <v>205.17</v>
      </c>
      <c r="BA21" s="22">
        <v>144.32</v>
      </c>
      <c r="BB21" s="22">
        <v>23.56</v>
      </c>
      <c r="BC21" s="22">
        <v>31.76</v>
      </c>
      <c r="BD21" s="22">
        <v>0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0.03</v>
      </c>
      <c r="BK21" s="22">
        <v>0.1</v>
      </c>
      <c r="BL21" s="22">
        <v>0.01</v>
      </c>
      <c r="BM21" s="22">
        <v>0.01</v>
      </c>
      <c r="BN21" s="22">
        <v>0</v>
      </c>
      <c r="BO21" s="22">
        <v>0</v>
      </c>
      <c r="BP21" s="22">
        <v>0</v>
      </c>
      <c r="BQ21" s="22">
        <v>0</v>
      </c>
      <c r="BR21" s="22">
        <v>0.02</v>
      </c>
      <c r="BS21" s="22">
        <v>7.0000000000000007E-2</v>
      </c>
      <c r="BT21" s="22">
        <v>0</v>
      </c>
      <c r="BU21" s="22">
        <v>0</v>
      </c>
      <c r="BV21" s="22">
        <v>0.17</v>
      </c>
      <c r="BW21" s="22">
        <v>0.12</v>
      </c>
      <c r="BX21" s="22">
        <v>0</v>
      </c>
      <c r="BY21" s="22">
        <v>0</v>
      </c>
      <c r="BZ21" s="22">
        <v>0</v>
      </c>
      <c r="CA21" s="22">
        <v>0</v>
      </c>
      <c r="CB21" s="22">
        <v>208.9</v>
      </c>
      <c r="CC21" s="23"/>
      <c r="CD21" s="23"/>
    </row>
    <row r="22" spans="1:82" ht="15.75" x14ac:dyDescent="0.25">
      <c r="A22" s="18" t="str">
        <f>"-"</f>
        <v>-</v>
      </c>
      <c r="B22" s="79" t="s">
        <v>112</v>
      </c>
      <c r="C22" s="18" t="str">
        <f>"30"</f>
        <v>30</v>
      </c>
      <c r="D22" s="19">
        <v>2.98</v>
      </c>
      <c r="E22" s="19">
        <v>0</v>
      </c>
      <c r="F22" s="19">
        <v>0.3</v>
      </c>
      <c r="G22" s="19">
        <v>0.3</v>
      </c>
      <c r="H22" s="19">
        <v>21.15</v>
      </c>
      <c r="I22" s="19">
        <v>101.39649104999998</v>
      </c>
      <c r="J22" s="75">
        <v>0.09</v>
      </c>
      <c r="K22" s="21">
        <v>0</v>
      </c>
      <c r="L22" s="21">
        <v>0</v>
      </c>
      <c r="M22" s="21">
        <v>0</v>
      </c>
      <c r="N22" s="21">
        <v>0.5</v>
      </c>
      <c r="O22" s="21">
        <v>20.57</v>
      </c>
      <c r="P22" s="21">
        <v>0.09</v>
      </c>
      <c r="Q22" s="21">
        <v>0</v>
      </c>
      <c r="R22" s="21">
        <v>0</v>
      </c>
      <c r="S22" s="21">
        <v>0.14000000000000001</v>
      </c>
      <c r="T22" s="21">
        <v>0.81</v>
      </c>
      <c r="U22" s="21">
        <v>110.82</v>
      </c>
      <c r="V22" s="21">
        <v>37.19</v>
      </c>
      <c r="W22" s="21">
        <v>6.74</v>
      </c>
      <c r="X22" s="21">
        <v>9.9700000000000006</v>
      </c>
      <c r="Y22" s="21">
        <v>26.29</v>
      </c>
      <c r="Z22" s="21">
        <v>0.69</v>
      </c>
      <c r="AA22" s="21">
        <v>0</v>
      </c>
      <c r="AB22" s="21">
        <v>0</v>
      </c>
      <c r="AC22" s="21">
        <v>0</v>
      </c>
      <c r="AD22" s="21">
        <v>0.59</v>
      </c>
      <c r="AE22" s="21">
        <v>0.06</v>
      </c>
      <c r="AF22" s="21">
        <v>0.02</v>
      </c>
      <c r="AG22" s="21">
        <v>0.61</v>
      </c>
      <c r="AH22" s="21">
        <v>1.4</v>
      </c>
      <c r="AI22" s="21">
        <v>0</v>
      </c>
      <c r="AJ22" s="22">
        <v>0</v>
      </c>
      <c r="AK22" s="22">
        <v>0</v>
      </c>
      <c r="AL22" s="22">
        <v>0</v>
      </c>
      <c r="AM22" s="22">
        <v>229.56</v>
      </c>
      <c r="AN22" s="22">
        <v>76.13</v>
      </c>
      <c r="AO22" s="22">
        <v>45.13</v>
      </c>
      <c r="AP22" s="22">
        <v>90.26</v>
      </c>
      <c r="AQ22" s="22">
        <v>34.14</v>
      </c>
      <c r="AR22" s="22">
        <v>163.24</v>
      </c>
      <c r="AS22" s="22">
        <v>101.24</v>
      </c>
      <c r="AT22" s="22">
        <v>141.27000000000001</v>
      </c>
      <c r="AU22" s="22">
        <v>116.55</v>
      </c>
      <c r="AV22" s="22">
        <v>61.22</v>
      </c>
      <c r="AW22" s="22">
        <v>108.31</v>
      </c>
      <c r="AX22" s="22">
        <v>905.69</v>
      </c>
      <c r="AY22" s="22">
        <v>105.95</v>
      </c>
      <c r="AZ22" s="22">
        <v>295.08999999999997</v>
      </c>
      <c r="BA22" s="22">
        <v>128.32</v>
      </c>
      <c r="BB22" s="22">
        <v>85.15</v>
      </c>
      <c r="BC22" s="22">
        <v>67.5</v>
      </c>
      <c r="BD22" s="22">
        <v>0</v>
      </c>
      <c r="BE22" s="22">
        <v>0</v>
      </c>
      <c r="BF22" s="22">
        <v>0</v>
      </c>
      <c r="BG22" s="22">
        <v>0</v>
      </c>
      <c r="BH22" s="22">
        <v>0</v>
      </c>
      <c r="BI22" s="22">
        <v>0</v>
      </c>
      <c r="BJ22" s="22">
        <v>0.06</v>
      </c>
      <c r="BK22" s="22">
        <v>0.04</v>
      </c>
      <c r="BL22" s="22">
        <v>0.03</v>
      </c>
      <c r="BM22" s="22">
        <v>0</v>
      </c>
      <c r="BN22" s="22">
        <v>0</v>
      </c>
      <c r="BO22" s="22">
        <v>0</v>
      </c>
      <c r="BP22" s="22">
        <v>0</v>
      </c>
      <c r="BQ22" s="22">
        <v>0</v>
      </c>
      <c r="BR22" s="22">
        <v>0</v>
      </c>
      <c r="BS22" s="22">
        <v>0.03</v>
      </c>
      <c r="BT22" s="22">
        <v>0</v>
      </c>
      <c r="BU22" s="22">
        <v>0</v>
      </c>
      <c r="BV22" s="22">
        <v>0.13</v>
      </c>
      <c r="BW22" s="22">
        <v>0.01</v>
      </c>
      <c r="BX22" s="22">
        <v>0</v>
      </c>
      <c r="BY22" s="22">
        <v>0</v>
      </c>
      <c r="BZ22" s="22">
        <v>0</v>
      </c>
      <c r="CA22" s="22">
        <v>0</v>
      </c>
      <c r="CB22" s="22">
        <v>17.64</v>
      </c>
      <c r="CC22" s="23"/>
      <c r="CD22" s="23"/>
    </row>
    <row r="23" spans="1:82" ht="15.75" x14ac:dyDescent="0.25">
      <c r="A23" s="18" t="str">
        <f>"-"</f>
        <v>-</v>
      </c>
      <c r="B23" s="79" t="s">
        <v>113</v>
      </c>
      <c r="C23" s="18" t="str">
        <f>"15"</f>
        <v>15</v>
      </c>
      <c r="D23" s="19">
        <v>0.99</v>
      </c>
      <c r="E23" s="19">
        <v>0</v>
      </c>
      <c r="F23" s="19">
        <v>0.18</v>
      </c>
      <c r="G23" s="19">
        <v>0.18</v>
      </c>
      <c r="H23" s="19">
        <v>6.26</v>
      </c>
      <c r="I23" s="19">
        <v>29.007000000000005</v>
      </c>
      <c r="J23" s="76">
        <v>0.03</v>
      </c>
      <c r="K23" s="19">
        <v>0</v>
      </c>
      <c r="L23" s="19">
        <v>0</v>
      </c>
      <c r="M23" s="19">
        <v>0</v>
      </c>
      <c r="N23" s="19">
        <v>0.18</v>
      </c>
      <c r="O23" s="19">
        <v>4.83</v>
      </c>
      <c r="P23" s="19">
        <v>1.25</v>
      </c>
      <c r="Q23" s="19">
        <v>0</v>
      </c>
      <c r="R23" s="19">
        <v>0</v>
      </c>
      <c r="S23" s="19">
        <v>0.15</v>
      </c>
      <c r="T23" s="19">
        <v>0.38</v>
      </c>
      <c r="U23" s="19">
        <v>91.5</v>
      </c>
      <c r="V23" s="19">
        <v>36.75</v>
      </c>
      <c r="W23" s="19">
        <v>5.25</v>
      </c>
      <c r="X23" s="19">
        <v>7.05</v>
      </c>
      <c r="Y23" s="19">
        <v>23.7</v>
      </c>
      <c r="Z23" s="19">
        <v>0.59</v>
      </c>
      <c r="AA23" s="19">
        <v>0</v>
      </c>
      <c r="AB23" s="19">
        <v>0.75</v>
      </c>
      <c r="AC23" s="19">
        <v>0.15</v>
      </c>
      <c r="AD23" s="19">
        <v>0.21</v>
      </c>
      <c r="AE23" s="19">
        <v>0.03</v>
      </c>
      <c r="AF23" s="19">
        <v>0.01</v>
      </c>
      <c r="AG23" s="19">
        <v>0.11</v>
      </c>
      <c r="AH23" s="19">
        <v>0.3</v>
      </c>
      <c r="AI23" s="19">
        <v>0</v>
      </c>
      <c r="AJ23" s="17">
        <v>0</v>
      </c>
      <c r="AK23" s="17">
        <v>0</v>
      </c>
      <c r="AL23" s="17">
        <v>0</v>
      </c>
      <c r="AM23" s="17">
        <v>64.05</v>
      </c>
      <c r="AN23" s="17">
        <v>33.450000000000003</v>
      </c>
      <c r="AO23" s="17">
        <v>13.95</v>
      </c>
      <c r="AP23" s="17">
        <v>29.7</v>
      </c>
      <c r="AQ23" s="17">
        <v>12</v>
      </c>
      <c r="AR23" s="17">
        <v>55.65</v>
      </c>
      <c r="AS23" s="17">
        <v>44.55</v>
      </c>
      <c r="AT23" s="17">
        <v>43.65</v>
      </c>
      <c r="AU23" s="17">
        <v>69.599999999999994</v>
      </c>
      <c r="AV23" s="17">
        <v>18.600000000000001</v>
      </c>
      <c r="AW23" s="17">
        <v>46.5</v>
      </c>
      <c r="AX23" s="17">
        <v>229.35</v>
      </c>
      <c r="AY23" s="17">
        <v>40.5</v>
      </c>
      <c r="AZ23" s="17">
        <v>78.900000000000006</v>
      </c>
      <c r="BA23" s="17">
        <v>43.65</v>
      </c>
      <c r="BB23" s="17">
        <v>27</v>
      </c>
      <c r="BC23" s="17">
        <v>19.5</v>
      </c>
      <c r="BD23" s="17">
        <v>0</v>
      </c>
      <c r="BE23" s="17">
        <v>0</v>
      </c>
      <c r="BF23" s="17">
        <v>0</v>
      </c>
      <c r="BG23" s="17">
        <v>0</v>
      </c>
      <c r="BH23" s="17">
        <v>0</v>
      </c>
      <c r="BI23" s="17">
        <v>0</v>
      </c>
      <c r="BJ23" s="17">
        <v>0.03</v>
      </c>
      <c r="BK23" s="17">
        <v>0.02</v>
      </c>
      <c r="BL23" s="17">
        <v>0.02</v>
      </c>
      <c r="BM23" s="17">
        <v>0</v>
      </c>
      <c r="BN23" s="17">
        <v>0</v>
      </c>
      <c r="BO23" s="17">
        <v>0</v>
      </c>
      <c r="BP23" s="17">
        <v>0</v>
      </c>
      <c r="BQ23" s="17">
        <v>0</v>
      </c>
      <c r="BR23" s="17">
        <v>0</v>
      </c>
      <c r="BS23" s="17">
        <v>0.02</v>
      </c>
      <c r="BT23" s="17">
        <v>0</v>
      </c>
      <c r="BU23" s="17">
        <v>0</v>
      </c>
      <c r="BV23" s="17">
        <v>7.0000000000000007E-2</v>
      </c>
      <c r="BW23" s="17">
        <v>0.01</v>
      </c>
      <c r="BX23" s="17">
        <v>0</v>
      </c>
      <c r="BY23" s="17">
        <v>0</v>
      </c>
      <c r="BZ23" s="17">
        <v>0</v>
      </c>
      <c r="CA23" s="17">
        <v>0</v>
      </c>
      <c r="CB23" s="17">
        <v>7.05</v>
      </c>
      <c r="CC23" s="20"/>
      <c r="CD23" s="20"/>
    </row>
    <row r="24" spans="1:82" ht="15.75" x14ac:dyDescent="0.25">
      <c r="A24" s="77"/>
      <c r="B24" s="80" t="s">
        <v>114</v>
      </c>
      <c r="C24" s="77"/>
      <c r="D24" s="78">
        <v>24.71</v>
      </c>
      <c r="E24" s="78">
        <v>14.04</v>
      </c>
      <c r="F24" s="78">
        <v>18.98</v>
      </c>
      <c r="G24" s="78">
        <v>11.8</v>
      </c>
      <c r="H24" s="78">
        <v>102.19</v>
      </c>
      <c r="I24" s="78">
        <v>666.69</v>
      </c>
      <c r="J24" s="24">
        <v>4.16</v>
      </c>
      <c r="K24" s="24">
        <v>6.85</v>
      </c>
      <c r="L24" s="24">
        <v>0</v>
      </c>
      <c r="M24" s="24">
        <v>0</v>
      </c>
      <c r="N24" s="24">
        <v>25.93</v>
      </c>
      <c r="O24" s="24">
        <v>67.569999999999993</v>
      </c>
      <c r="P24" s="24">
        <v>8.69</v>
      </c>
      <c r="Q24" s="24">
        <v>0</v>
      </c>
      <c r="R24" s="24">
        <v>0</v>
      </c>
      <c r="S24" s="24">
        <v>1.35</v>
      </c>
      <c r="T24" s="24">
        <v>9.1</v>
      </c>
      <c r="U24" s="24">
        <v>2061.08</v>
      </c>
      <c r="V24" s="24">
        <v>1871.96</v>
      </c>
      <c r="W24" s="24">
        <v>277.97000000000003</v>
      </c>
      <c r="X24" s="24">
        <v>206.53</v>
      </c>
      <c r="Y24" s="24">
        <v>475.52</v>
      </c>
      <c r="Z24" s="24">
        <v>6.75</v>
      </c>
      <c r="AA24" s="24">
        <v>42.15</v>
      </c>
      <c r="AB24" s="24">
        <v>2262.85</v>
      </c>
      <c r="AC24" s="24">
        <v>500.89</v>
      </c>
      <c r="AD24" s="24">
        <v>8.81</v>
      </c>
      <c r="AE24" s="24">
        <v>0.43</v>
      </c>
      <c r="AF24" s="24">
        <v>0.42</v>
      </c>
      <c r="AG24" s="24">
        <v>7.1</v>
      </c>
      <c r="AH24" s="24">
        <v>13.82</v>
      </c>
      <c r="AI24" s="24">
        <v>92.3</v>
      </c>
      <c r="AJ24" s="25">
        <v>0</v>
      </c>
      <c r="AK24" s="25">
        <v>652.4</v>
      </c>
      <c r="AL24" s="25">
        <v>503.08</v>
      </c>
      <c r="AM24" s="25">
        <v>1827.46</v>
      </c>
      <c r="AN24" s="25">
        <v>1351.83</v>
      </c>
      <c r="AO24" s="25">
        <v>551.5</v>
      </c>
      <c r="AP24" s="25">
        <v>1064.07</v>
      </c>
      <c r="AQ24" s="25">
        <v>273.08</v>
      </c>
      <c r="AR24" s="25">
        <v>1108.08</v>
      </c>
      <c r="AS24" s="25">
        <v>1235.6099999999999</v>
      </c>
      <c r="AT24" s="25">
        <v>1805.16</v>
      </c>
      <c r="AU24" s="25">
        <v>2307.84</v>
      </c>
      <c r="AV24" s="25">
        <v>683.39</v>
      </c>
      <c r="AW24" s="25">
        <v>1065.1500000000001</v>
      </c>
      <c r="AX24" s="25">
        <v>4975.41</v>
      </c>
      <c r="AY24" s="25">
        <v>531.02</v>
      </c>
      <c r="AZ24" s="25">
        <v>1672.79</v>
      </c>
      <c r="BA24" s="25">
        <v>1318.52</v>
      </c>
      <c r="BB24" s="25">
        <v>812.99</v>
      </c>
      <c r="BC24" s="25">
        <v>443.17</v>
      </c>
      <c r="BD24" s="25">
        <v>0.67</v>
      </c>
      <c r="BE24" s="25">
        <v>0.51</v>
      </c>
      <c r="BF24" s="25">
        <v>0.32</v>
      </c>
      <c r="BG24" s="25">
        <v>0.74</v>
      </c>
      <c r="BH24" s="25">
        <v>0.44</v>
      </c>
      <c r="BI24" s="25">
        <v>1.4</v>
      </c>
      <c r="BJ24" s="25">
        <v>0.24</v>
      </c>
      <c r="BK24" s="25">
        <v>1.85</v>
      </c>
      <c r="BL24" s="25">
        <v>0.15</v>
      </c>
      <c r="BM24" s="25">
        <v>0.74</v>
      </c>
      <c r="BN24" s="25">
        <v>0.64</v>
      </c>
      <c r="BO24" s="25">
        <v>0.59</v>
      </c>
      <c r="BP24" s="25">
        <v>0</v>
      </c>
      <c r="BQ24" s="25">
        <v>0.42</v>
      </c>
      <c r="BR24" s="25">
        <v>0.33</v>
      </c>
      <c r="BS24" s="25">
        <v>8.1300000000000008</v>
      </c>
      <c r="BT24" s="25">
        <v>0.05</v>
      </c>
      <c r="BU24" s="25">
        <v>0</v>
      </c>
      <c r="BV24" s="25">
        <v>9.0399999999999991</v>
      </c>
      <c r="BW24" s="25">
        <v>0.37</v>
      </c>
      <c r="BX24" s="25">
        <v>0.13</v>
      </c>
      <c r="BY24" s="25">
        <v>0</v>
      </c>
      <c r="BZ24" s="25">
        <v>0</v>
      </c>
      <c r="CA24" s="25">
        <v>0</v>
      </c>
      <c r="CB24" s="25">
        <v>716.54</v>
      </c>
      <c r="CC24" s="15"/>
      <c r="CD24" s="15" t="e">
        <f>$I$24/#REF!*100</f>
        <v>#REF!</v>
      </c>
    </row>
    <row r="25" spans="1:82" ht="15.75" x14ac:dyDescent="0.25">
      <c r="A25" s="18"/>
      <c r="B25" s="81" t="s">
        <v>115</v>
      </c>
      <c r="C25" s="18"/>
      <c r="D25" s="19"/>
      <c r="E25" s="19"/>
      <c r="F25" s="19"/>
      <c r="G25" s="19"/>
      <c r="H25" s="19"/>
      <c r="I25" s="1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4"/>
      <c r="CD25" s="14"/>
    </row>
    <row r="26" spans="1:82" ht="15.75" x14ac:dyDescent="0.25">
      <c r="A26" s="18" t="str">
        <f>"-"</f>
        <v>-</v>
      </c>
      <c r="B26" s="79" t="s">
        <v>116</v>
      </c>
      <c r="C26" s="18" t="str">
        <f>"50"</f>
        <v>50</v>
      </c>
      <c r="D26" s="19">
        <v>6.48</v>
      </c>
      <c r="E26" s="19">
        <v>0</v>
      </c>
      <c r="F26" s="19">
        <v>0.78</v>
      </c>
      <c r="G26" s="19">
        <v>0.78</v>
      </c>
      <c r="H26" s="19">
        <v>43.44</v>
      </c>
      <c r="I26" s="19">
        <v>206.45399999999998</v>
      </c>
      <c r="J26" s="75">
        <v>0.12</v>
      </c>
      <c r="K26" s="21">
        <v>0</v>
      </c>
      <c r="L26" s="21">
        <v>0</v>
      </c>
      <c r="M26" s="21">
        <v>0</v>
      </c>
      <c r="N26" s="21">
        <v>0.6</v>
      </c>
      <c r="O26" s="21">
        <v>40.74</v>
      </c>
      <c r="P26" s="21">
        <v>2.1</v>
      </c>
      <c r="Q26" s="21">
        <v>0</v>
      </c>
      <c r="R26" s="21">
        <v>0</v>
      </c>
      <c r="S26" s="21">
        <v>0</v>
      </c>
      <c r="T26" s="21">
        <v>0.3</v>
      </c>
      <c r="U26" s="21">
        <v>1.8</v>
      </c>
      <c r="V26" s="21">
        <v>73.2</v>
      </c>
      <c r="W26" s="21">
        <v>10.8</v>
      </c>
      <c r="X26" s="21">
        <v>9.6</v>
      </c>
      <c r="Y26" s="21">
        <v>51.6</v>
      </c>
      <c r="Z26" s="21">
        <v>0.72</v>
      </c>
      <c r="AA26" s="21">
        <v>0</v>
      </c>
      <c r="AB26" s="21">
        <v>0</v>
      </c>
      <c r="AC26" s="21">
        <v>0</v>
      </c>
      <c r="AD26" s="21">
        <v>0.9</v>
      </c>
      <c r="AE26" s="21">
        <v>0.1</v>
      </c>
      <c r="AF26" s="21">
        <v>0.02</v>
      </c>
      <c r="AG26" s="21">
        <v>0.72</v>
      </c>
      <c r="AH26" s="21">
        <v>1.8</v>
      </c>
      <c r="AI26" s="21">
        <v>0</v>
      </c>
      <c r="AJ26" s="22">
        <v>0</v>
      </c>
      <c r="AK26" s="22">
        <v>0</v>
      </c>
      <c r="AL26" s="22">
        <v>0</v>
      </c>
      <c r="AM26" s="22">
        <v>483.6</v>
      </c>
      <c r="AN26" s="22">
        <v>150</v>
      </c>
      <c r="AO26" s="22">
        <v>91.8</v>
      </c>
      <c r="AP26" s="22">
        <v>186.6</v>
      </c>
      <c r="AQ26" s="22">
        <v>60</v>
      </c>
      <c r="AR26" s="22">
        <v>300</v>
      </c>
      <c r="AS26" s="22">
        <v>198</v>
      </c>
      <c r="AT26" s="22">
        <v>240</v>
      </c>
      <c r="AU26" s="22">
        <v>204</v>
      </c>
      <c r="AV26" s="22">
        <v>120</v>
      </c>
      <c r="AW26" s="22">
        <v>210</v>
      </c>
      <c r="AX26" s="22">
        <v>1848</v>
      </c>
      <c r="AY26" s="22">
        <v>0</v>
      </c>
      <c r="AZ26" s="22">
        <v>582</v>
      </c>
      <c r="BA26" s="22">
        <v>300</v>
      </c>
      <c r="BB26" s="22">
        <v>150</v>
      </c>
      <c r="BC26" s="22">
        <v>120</v>
      </c>
      <c r="BD26" s="22">
        <v>0.19</v>
      </c>
      <c r="BE26" s="22">
        <v>0.13</v>
      </c>
      <c r="BF26" s="22">
        <v>7.0000000000000007E-2</v>
      </c>
      <c r="BG26" s="22">
        <v>0.13</v>
      </c>
      <c r="BH26" s="22">
        <v>0.11</v>
      </c>
      <c r="BI26" s="22">
        <v>0.45</v>
      </c>
      <c r="BJ26" s="22">
        <v>7.0000000000000007E-2</v>
      </c>
      <c r="BK26" s="22">
        <v>0.08</v>
      </c>
      <c r="BL26" s="22">
        <v>7.0000000000000007E-2</v>
      </c>
      <c r="BM26" s="22">
        <v>0.01</v>
      </c>
      <c r="BN26" s="22">
        <v>0.09</v>
      </c>
      <c r="BO26" s="22">
        <v>0.42</v>
      </c>
      <c r="BP26" s="22">
        <v>0</v>
      </c>
      <c r="BQ26" s="22">
        <v>7.0000000000000007E-2</v>
      </c>
      <c r="BR26" s="22">
        <v>0.01</v>
      </c>
      <c r="BS26" s="22">
        <v>0.06</v>
      </c>
      <c r="BT26" s="22">
        <v>0</v>
      </c>
      <c r="BU26" s="22">
        <v>0</v>
      </c>
      <c r="BV26" s="22">
        <v>0.28999999999999998</v>
      </c>
      <c r="BW26" s="22">
        <v>0.02</v>
      </c>
      <c r="BX26" s="22">
        <v>0.04</v>
      </c>
      <c r="BY26" s="22">
        <v>0</v>
      </c>
      <c r="BZ26" s="22">
        <v>0</v>
      </c>
      <c r="CA26" s="22">
        <v>0</v>
      </c>
      <c r="CB26" s="22">
        <v>8.4</v>
      </c>
      <c r="CC26" s="23"/>
      <c r="CD26" s="23"/>
    </row>
    <row r="27" spans="1:82" ht="15.75" x14ac:dyDescent="0.25">
      <c r="A27" s="18" t="str">
        <f>"32/10"</f>
        <v>32/10</v>
      </c>
      <c r="B27" s="79" t="s">
        <v>117</v>
      </c>
      <c r="C27" s="18" t="str">
        <f>"150"</f>
        <v>150</v>
      </c>
      <c r="D27" s="19">
        <v>2.82</v>
      </c>
      <c r="E27" s="19">
        <v>2.56</v>
      </c>
      <c r="F27" s="19">
        <v>2.89</v>
      </c>
      <c r="G27" s="19">
        <v>0.06</v>
      </c>
      <c r="H27" s="19">
        <v>12.95</v>
      </c>
      <c r="I27" s="19">
        <v>87.231024000000005</v>
      </c>
      <c r="J27" s="76">
        <v>1.9</v>
      </c>
      <c r="K27" s="19">
        <v>0</v>
      </c>
      <c r="L27" s="19">
        <v>0</v>
      </c>
      <c r="M27" s="19">
        <v>0</v>
      </c>
      <c r="N27" s="19">
        <v>12.95</v>
      </c>
      <c r="O27" s="19">
        <v>0</v>
      </c>
      <c r="P27" s="19">
        <v>0</v>
      </c>
      <c r="Q27" s="19">
        <v>0</v>
      </c>
      <c r="R27" s="19">
        <v>0</v>
      </c>
      <c r="S27" s="19">
        <v>0.26</v>
      </c>
      <c r="T27" s="19">
        <v>0.64</v>
      </c>
      <c r="U27" s="19">
        <v>64.95</v>
      </c>
      <c r="V27" s="19">
        <v>417.08</v>
      </c>
      <c r="W27" s="19">
        <v>143.12</v>
      </c>
      <c r="X27" s="19">
        <v>39.840000000000003</v>
      </c>
      <c r="Y27" s="19">
        <v>106.27</v>
      </c>
      <c r="Z27" s="19">
        <v>0.69</v>
      </c>
      <c r="AA27" s="19">
        <v>18</v>
      </c>
      <c r="AB27" s="19">
        <v>97.2</v>
      </c>
      <c r="AC27" s="19">
        <v>36.630000000000003</v>
      </c>
      <c r="AD27" s="19">
        <v>0.35</v>
      </c>
      <c r="AE27" s="19">
        <v>0.06</v>
      </c>
      <c r="AF27" s="19">
        <v>0.15</v>
      </c>
      <c r="AG27" s="19">
        <v>0.67</v>
      </c>
      <c r="AH27" s="19">
        <v>1.57</v>
      </c>
      <c r="AI27" s="19">
        <v>6.41</v>
      </c>
      <c r="AJ27" s="17">
        <v>0</v>
      </c>
      <c r="AK27" s="17">
        <v>143.77000000000001</v>
      </c>
      <c r="AL27" s="17">
        <v>142</v>
      </c>
      <c r="AM27" s="17">
        <v>1149.99</v>
      </c>
      <c r="AN27" s="17">
        <v>442.85</v>
      </c>
      <c r="AO27" s="17">
        <v>433.17</v>
      </c>
      <c r="AP27" s="17">
        <v>478.22</v>
      </c>
      <c r="AQ27" s="17">
        <v>120.36</v>
      </c>
      <c r="AR27" s="17">
        <v>896.57</v>
      </c>
      <c r="AS27" s="17">
        <v>681.8</v>
      </c>
      <c r="AT27" s="17">
        <v>2022.16</v>
      </c>
      <c r="AU27" s="17">
        <v>1814.03</v>
      </c>
      <c r="AV27" s="17">
        <v>438.05</v>
      </c>
      <c r="AW27" s="17">
        <v>956.19</v>
      </c>
      <c r="AX27" s="17">
        <v>3779.48</v>
      </c>
      <c r="AY27" s="17">
        <v>5.29</v>
      </c>
      <c r="AZ27" s="17">
        <v>916.43</v>
      </c>
      <c r="BA27" s="17">
        <v>742.91</v>
      </c>
      <c r="BB27" s="17">
        <v>501.68</v>
      </c>
      <c r="BC27" s="17">
        <v>207.62</v>
      </c>
      <c r="BD27" s="17">
        <v>0.89</v>
      </c>
      <c r="BE27" s="17">
        <v>1.39</v>
      </c>
      <c r="BF27" s="17">
        <v>1.06</v>
      </c>
      <c r="BG27" s="17">
        <v>2.61</v>
      </c>
      <c r="BH27" s="17">
        <v>0</v>
      </c>
      <c r="BI27" s="17">
        <v>0.27</v>
      </c>
      <c r="BJ27" s="17">
        <v>0</v>
      </c>
      <c r="BK27" s="17">
        <v>3.22</v>
      </c>
      <c r="BL27" s="17">
        <v>0</v>
      </c>
      <c r="BM27" s="17">
        <v>0.98</v>
      </c>
      <c r="BN27" s="17">
        <v>0.81</v>
      </c>
      <c r="BO27" s="17">
        <v>0.62</v>
      </c>
      <c r="BP27" s="17">
        <v>0</v>
      </c>
      <c r="BQ27" s="17">
        <v>1.3</v>
      </c>
      <c r="BR27" s="17">
        <v>0.27</v>
      </c>
      <c r="BS27" s="17">
        <v>32.14</v>
      </c>
      <c r="BT27" s="17">
        <v>0</v>
      </c>
      <c r="BU27" s="17">
        <v>0</v>
      </c>
      <c r="BV27" s="17">
        <v>11.11</v>
      </c>
      <c r="BW27" s="17">
        <v>0.32</v>
      </c>
      <c r="BX27" s="17">
        <v>0.08</v>
      </c>
      <c r="BY27" s="17">
        <v>0</v>
      </c>
      <c r="BZ27" s="17">
        <v>0</v>
      </c>
      <c r="CA27" s="17">
        <v>0</v>
      </c>
      <c r="CB27" s="17">
        <v>178.7</v>
      </c>
      <c r="CC27" s="20"/>
      <c r="CD27" s="20"/>
    </row>
    <row r="28" spans="1:82" ht="15.75" x14ac:dyDescent="0.25">
      <c r="A28" s="77"/>
      <c r="B28" s="80" t="s">
        <v>118</v>
      </c>
      <c r="C28" s="77"/>
      <c r="D28" s="78">
        <v>9.3000000000000007</v>
      </c>
      <c r="E28" s="78">
        <v>2.56</v>
      </c>
      <c r="F28" s="78">
        <v>3.67</v>
      </c>
      <c r="G28" s="78">
        <v>0.84</v>
      </c>
      <c r="H28" s="78">
        <v>56.39</v>
      </c>
      <c r="I28" s="78">
        <v>293.69</v>
      </c>
      <c r="J28" s="24">
        <v>2.02</v>
      </c>
      <c r="K28" s="24">
        <v>0</v>
      </c>
      <c r="L28" s="24">
        <v>0</v>
      </c>
      <c r="M28" s="24">
        <v>0</v>
      </c>
      <c r="N28" s="24">
        <v>13.55</v>
      </c>
      <c r="O28" s="24">
        <v>40.74</v>
      </c>
      <c r="P28" s="24">
        <v>2.1</v>
      </c>
      <c r="Q28" s="24">
        <v>0</v>
      </c>
      <c r="R28" s="24">
        <v>0</v>
      </c>
      <c r="S28" s="24">
        <v>0.26</v>
      </c>
      <c r="T28" s="24">
        <v>0.94</v>
      </c>
      <c r="U28" s="24">
        <v>66.75</v>
      </c>
      <c r="V28" s="24">
        <v>490.28</v>
      </c>
      <c r="W28" s="24">
        <v>153.91999999999999</v>
      </c>
      <c r="X28" s="24">
        <v>49.44</v>
      </c>
      <c r="Y28" s="24">
        <v>157.87</v>
      </c>
      <c r="Z28" s="24">
        <v>1.41</v>
      </c>
      <c r="AA28" s="24">
        <v>18</v>
      </c>
      <c r="AB28" s="24">
        <v>97.2</v>
      </c>
      <c r="AC28" s="24">
        <v>36.630000000000003</v>
      </c>
      <c r="AD28" s="24">
        <v>1.25</v>
      </c>
      <c r="AE28" s="24">
        <v>0.16</v>
      </c>
      <c r="AF28" s="24">
        <v>0.18</v>
      </c>
      <c r="AG28" s="24">
        <v>1.39</v>
      </c>
      <c r="AH28" s="24">
        <v>3.37</v>
      </c>
      <c r="AI28" s="24">
        <v>6.41</v>
      </c>
      <c r="AJ28" s="25">
        <v>0</v>
      </c>
      <c r="AK28" s="25">
        <v>143.77000000000001</v>
      </c>
      <c r="AL28" s="25">
        <v>142</v>
      </c>
      <c r="AM28" s="25">
        <v>1633.59</v>
      </c>
      <c r="AN28" s="25">
        <v>592.85</v>
      </c>
      <c r="AO28" s="25">
        <v>524.97</v>
      </c>
      <c r="AP28" s="25">
        <v>664.82</v>
      </c>
      <c r="AQ28" s="25">
        <v>180.36</v>
      </c>
      <c r="AR28" s="25">
        <v>1196.57</v>
      </c>
      <c r="AS28" s="25">
        <v>879.8</v>
      </c>
      <c r="AT28" s="25">
        <v>2262.16</v>
      </c>
      <c r="AU28" s="25">
        <v>2018.03</v>
      </c>
      <c r="AV28" s="25">
        <v>558.04999999999995</v>
      </c>
      <c r="AW28" s="25">
        <v>1166.19</v>
      </c>
      <c r="AX28" s="25">
        <v>5627.48</v>
      </c>
      <c r="AY28" s="25">
        <v>5.29</v>
      </c>
      <c r="AZ28" s="25">
        <v>1498.43</v>
      </c>
      <c r="BA28" s="25">
        <v>1042.9100000000001</v>
      </c>
      <c r="BB28" s="25">
        <v>651.67999999999995</v>
      </c>
      <c r="BC28" s="25">
        <v>327.62</v>
      </c>
      <c r="BD28" s="25">
        <v>1.08</v>
      </c>
      <c r="BE28" s="25">
        <v>1.52</v>
      </c>
      <c r="BF28" s="25">
        <v>1.1299999999999999</v>
      </c>
      <c r="BG28" s="25">
        <v>2.73</v>
      </c>
      <c r="BH28" s="25">
        <v>0.12</v>
      </c>
      <c r="BI28" s="25">
        <v>0.72</v>
      </c>
      <c r="BJ28" s="25">
        <v>7.0000000000000007E-2</v>
      </c>
      <c r="BK28" s="25">
        <v>3.3</v>
      </c>
      <c r="BL28" s="25">
        <v>7.0000000000000007E-2</v>
      </c>
      <c r="BM28" s="25">
        <v>0.98</v>
      </c>
      <c r="BN28" s="25">
        <v>0.9</v>
      </c>
      <c r="BO28" s="25">
        <v>1.04</v>
      </c>
      <c r="BP28" s="25">
        <v>0</v>
      </c>
      <c r="BQ28" s="25">
        <v>1.37</v>
      </c>
      <c r="BR28" s="25">
        <v>0.28000000000000003</v>
      </c>
      <c r="BS28" s="25">
        <v>32.200000000000003</v>
      </c>
      <c r="BT28" s="25">
        <v>0</v>
      </c>
      <c r="BU28" s="25">
        <v>0</v>
      </c>
      <c r="BV28" s="25">
        <v>11.4</v>
      </c>
      <c r="BW28" s="25">
        <v>0.34</v>
      </c>
      <c r="BX28" s="25">
        <v>0.12</v>
      </c>
      <c r="BY28" s="25">
        <v>0</v>
      </c>
      <c r="BZ28" s="25">
        <v>0</v>
      </c>
      <c r="CA28" s="25">
        <v>0</v>
      </c>
      <c r="CB28" s="25">
        <v>187.1</v>
      </c>
      <c r="CC28" s="15"/>
      <c r="CD28" s="15" t="e">
        <f>$I$28/#REF!*100</f>
        <v>#REF!</v>
      </c>
    </row>
  </sheetData>
  <mergeCells count="14">
    <mergeCell ref="W5:Z5"/>
    <mergeCell ref="AI5:AI6"/>
    <mergeCell ref="CC5:CC6"/>
    <mergeCell ref="CD5:CD6"/>
    <mergeCell ref="D1:I1"/>
    <mergeCell ref="A2:CD2"/>
    <mergeCell ref="A4:CD4"/>
    <mergeCell ref="A5:A6"/>
    <mergeCell ref="B5:B6"/>
    <mergeCell ref="C5:C6"/>
    <mergeCell ref="D5:E5"/>
    <mergeCell ref="F5:G5"/>
    <mergeCell ref="H5:H6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/>
  </sheetViews>
  <sheetFormatPr defaultRowHeight="15" x14ac:dyDescent="0.25"/>
  <cols>
    <col min="1" max="1" width="12.140625" style="27" customWidth="1"/>
    <col min="2" max="2" width="11.5703125" style="27" customWidth="1"/>
    <col min="3" max="3" width="8" style="27" customWidth="1"/>
    <col min="4" max="4" width="41.5703125" style="27" customWidth="1"/>
    <col min="5" max="5" width="10.140625" style="71" customWidth="1"/>
    <col min="6" max="6" width="9.140625" style="27"/>
    <col min="7" max="7" width="13.42578125" style="27" customWidth="1"/>
    <col min="8" max="8" width="7.7109375" style="27" customWidth="1"/>
    <col min="9" max="9" width="7.85546875" style="27" customWidth="1"/>
    <col min="10" max="10" width="10.42578125" style="27" customWidth="1"/>
    <col min="11" max="16384" width="9.140625" style="27"/>
  </cols>
  <sheetData>
    <row r="1" spans="1:10" x14ac:dyDescent="0.25">
      <c r="A1" s="27" t="s">
        <v>121</v>
      </c>
      <c r="B1" s="87" t="s">
        <v>94</v>
      </c>
      <c r="C1" s="88"/>
      <c r="D1" s="89"/>
      <c r="E1" s="27" t="s">
        <v>123</v>
      </c>
      <c r="F1" s="28"/>
      <c r="I1" s="27" t="s">
        <v>124</v>
      </c>
      <c r="J1" s="29" t="s">
        <v>120</v>
      </c>
    </row>
    <row r="2" spans="1:10" ht="7.5" customHeight="1" thickBot="1" x14ac:dyDescent="0.3">
      <c r="E2" s="27"/>
    </row>
    <row r="3" spans="1:10" ht="15.75" thickBot="1" x14ac:dyDescent="0.3">
      <c r="A3" s="30" t="s">
        <v>125</v>
      </c>
      <c r="B3" s="31" t="s">
        <v>126</v>
      </c>
      <c r="C3" s="31" t="s">
        <v>127</v>
      </c>
      <c r="D3" s="31" t="s">
        <v>128</v>
      </c>
      <c r="E3" s="31" t="s">
        <v>129</v>
      </c>
      <c r="F3" s="31" t="s">
        <v>130</v>
      </c>
      <c r="G3" s="31" t="s">
        <v>131</v>
      </c>
      <c r="H3" s="31" t="s">
        <v>132</v>
      </c>
      <c r="I3" s="31" t="s">
        <v>133</v>
      </c>
      <c r="J3" s="32" t="s">
        <v>134</v>
      </c>
    </row>
    <row r="4" spans="1:10" ht="30" x14ac:dyDescent="0.25">
      <c r="A4" s="33" t="s">
        <v>98</v>
      </c>
      <c r="B4" s="34" t="s">
        <v>135</v>
      </c>
      <c r="C4" s="72" t="s">
        <v>152</v>
      </c>
      <c r="D4" s="36" t="s">
        <v>99</v>
      </c>
      <c r="E4" s="37">
        <v>150</v>
      </c>
      <c r="F4" s="38"/>
      <c r="G4" s="39">
        <v>134.84341499999999</v>
      </c>
      <c r="H4" s="39">
        <v>3.98</v>
      </c>
      <c r="I4" s="39">
        <v>3.89</v>
      </c>
      <c r="J4" s="40">
        <v>21.77</v>
      </c>
    </row>
    <row r="5" spans="1:10" x14ac:dyDescent="0.25">
      <c r="A5" s="41"/>
      <c r="B5" s="42"/>
      <c r="C5" s="73" t="s">
        <v>122</v>
      </c>
      <c r="D5" s="43" t="s">
        <v>100</v>
      </c>
      <c r="E5" s="28">
        <v>5</v>
      </c>
      <c r="F5" s="44"/>
      <c r="G5" s="45">
        <v>33.031999999999996</v>
      </c>
      <c r="H5" s="45">
        <v>0.04</v>
      </c>
      <c r="I5" s="45">
        <v>3.63</v>
      </c>
      <c r="J5" s="46">
        <v>7.0000000000000007E-2</v>
      </c>
    </row>
    <row r="6" spans="1:10" x14ac:dyDescent="0.25">
      <c r="A6" s="41"/>
      <c r="B6" s="47" t="s">
        <v>136</v>
      </c>
      <c r="C6" s="73" t="s">
        <v>122</v>
      </c>
      <c r="D6" s="43" t="s">
        <v>101</v>
      </c>
      <c r="E6" s="28">
        <v>30</v>
      </c>
      <c r="F6" s="44"/>
      <c r="G6" s="45">
        <v>95.92486319999999</v>
      </c>
      <c r="H6" s="45">
        <v>2.74</v>
      </c>
      <c r="I6" s="45">
        <v>1.07</v>
      </c>
      <c r="J6" s="46">
        <v>18.97</v>
      </c>
    </row>
    <row r="7" spans="1:10" x14ac:dyDescent="0.25">
      <c r="A7" s="41"/>
      <c r="B7" s="47" t="s">
        <v>137</v>
      </c>
      <c r="C7" s="73" t="s">
        <v>153</v>
      </c>
      <c r="D7" s="43" t="s">
        <v>102</v>
      </c>
      <c r="E7" s="28">
        <v>180</v>
      </c>
      <c r="F7" s="44"/>
      <c r="G7" s="45">
        <v>71.594913599999998</v>
      </c>
      <c r="H7" s="45">
        <v>3.28</v>
      </c>
      <c r="I7" s="45">
        <v>3.01</v>
      </c>
      <c r="J7" s="46">
        <v>8.61</v>
      </c>
    </row>
    <row r="8" spans="1:10" x14ac:dyDescent="0.25">
      <c r="A8" s="41"/>
      <c r="B8" s="47" t="s">
        <v>138</v>
      </c>
      <c r="C8" s="42"/>
      <c r="D8" s="43"/>
      <c r="E8" s="28"/>
      <c r="F8" s="44"/>
      <c r="G8" s="45"/>
      <c r="H8" s="45"/>
      <c r="I8" s="45"/>
      <c r="J8" s="46"/>
    </row>
    <row r="9" spans="1:10" x14ac:dyDescent="0.25">
      <c r="A9" s="41"/>
      <c r="B9" s="42"/>
      <c r="C9" s="42"/>
      <c r="D9" s="43"/>
      <c r="E9" s="28"/>
      <c r="F9" s="44"/>
      <c r="G9" s="45"/>
      <c r="H9" s="45"/>
      <c r="I9" s="45"/>
      <c r="J9" s="46"/>
    </row>
    <row r="10" spans="1:10" ht="15.75" thickBot="1" x14ac:dyDescent="0.3">
      <c r="A10" s="48"/>
      <c r="B10" s="49"/>
      <c r="C10" s="49"/>
      <c r="D10" s="50"/>
      <c r="E10" s="51"/>
      <c r="F10" s="52"/>
      <c r="G10" s="53"/>
      <c r="H10" s="53"/>
      <c r="I10" s="53"/>
      <c r="J10" s="54"/>
    </row>
    <row r="11" spans="1:10" x14ac:dyDescent="0.25">
      <c r="A11" s="33" t="s">
        <v>139</v>
      </c>
      <c r="B11" s="55" t="s">
        <v>138</v>
      </c>
      <c r="C11" s="35"/>
      <c r="D11" s="36"/>
      <c r="E11" s="37"/>
      <c r="F11" s="38"/>
      <c r="G11" s="39"/>
      <c r="H11" s="39"/>
      <c r="I11" s="39"/>
      <c r="J11" s="40"/>
    </row>
    <row r="12" spans="1:10" x14ac:dyDescent="0.25">
      <c r="A12" s="41"/>
      <c r="B12" s="42"/>
      <c r="C12" s="42"/>
      <c r="D12" s="43"/>
      <c r="E12" s="28"/>
      <c r="F12" s="44"/>
      <c r="G12" s="45"/>
      <c r="H12" s="45"/>
      <c r="I12" s="45"/>
      <c r="J12" s="46"/>
    </row>
    <row r="13" spans="1:10" ht="15.75" thickBot="1" x14ac:dyDescent="0.3">
      <c r="A13" s="48"/>
      <c r="B13" s="49"/>
      <c r="C13" s="49"/>
      <c r="D13" s="50"/>
      <c r="E13" s="51"/>
      <c r="F13" s="52"/>
      <c r="G13" s="53"/>
      <c r="H13" s="53"/>
      <c r="I13" s="53"/>
      <c r="J13" s="54"/>
    </row>
    <row r="14" spans="1:10" x14ac:dyDescent="0.25">
      <c r="A14" s="41" t="s">
        <v>140</v>
      </c>
      <c r="B14" s="56" t="s">
        <v>141</v>
      </c>
      <c r="C14" s="57"/>
      <c r="D14" s="58"/>
      <c r="E14" s="59"/>
      <c r="F14" s="60"/>
      <c r="G14" s="61"/>
      <c r="H14" s="61"/>
      <c r="I14" s="61"/>
      <c r="J14" s="62"/>
    </row>
    <row r="15" spans="1:10" x14ac:dyDescent="0.25">
      <c r="A15" s="41"/>
      <c r="B15" s="47" t="s">
        <v>142</v>
      </c>
      <c r="C15" s="42"/>
      <c r="D15" s="43"/>
      <c r="E15" s="28"/>
      <c r="F15" s="44"/>
      <c r="G15" s="45"/>
      <c r="H15" s="45"/>
      <c r="I15" s="45"/>
      <c r="J15" s="46"/>
    </row>
    <row r="16" spans="1:10" x14ac:dyDescent="0.25">
      <c r="A16" s="41"/>
      <c r="B16" s="47" t="s">
        <v>143</v>
      </c>
      <c r="C16" s="42"/>
      <c r="D16" s="43"/>
      <c r="E16" s="28"/>
      <c r="F16" s="44"/>
      <c r="G16" s="45"/>
      <c r="H16" s="45"/>
      <c r="I16" s="45"/>
      <c r="J16" s="46"/>
    </row>
    <row r="17" spans="1:10" x14ac:dyDescent="0.25">
      <c r="A17" s="41"/>
      <c r="B17" s="47" t="s">
        <v>144</v>
      </c>
      <c r="C17" s="42"/>
      <c r="D17" s="43"/>
      <c r="E17" s="28"/>
      <c r="F17" s="44"/>
      <c r="G17" s="45"/>
      <c r="H17" s="45"/>
      <c r="I17" s="45"/>
      <c r="J17" s="46"/>
    </row>
    <row r="18" spans="1:10" x14ac:dyDescent="0.25">
      <c r="A18" s="41"/>
      <c r="B18" s="47" t="s">
        <v>145</v>
      </c>
      <c r="C18" s="42"/>
      <c r="D18" s="43"/>
      <c r="E18" s="28"/>
      <c r="F18" s="44"/>
      <c r="G18" s="45"/>
      <c r="H18" s="45"/>
      <c r="I18" s="45"/>
      <c r="J18" s="46"/>
    </row>
    <row r="19" spans="1:10" x14ac:dyDescent="0.25">
      <c r="A19" s="41"/>
      <c r="B19" s="47" t="s">
        <v>146</v>
      </c>
      <c r="C19" s="42"/>
      <c r="D19" s="43"/>
      <c r="E19" s="28"/>
      <c r="F19" s="44"/>
      <c r="G19" s="45"/>
      <c r="H19" s="45"/>
      <c r="I19" s="45"/>
      <c r="J19" s="46"/>
    </row>
    <row r="20" spans="1:10" x14ac:dyDescent="0.25">
      <c r="A20" s="41"/>
      <c r="B20" s="47" t="s">
        <v>147</v>
      </c>
      <c r="C20" s="42"/>
      <c r="D20" s="43"/>
      <c r="E20" s="28"/>
      <c r="F20" s="44"/>
      <c r="G20" s="45"/>
      <c r="H20" s="45"/>
      <c r="I20" s="45"/>
      <c r="J20" s="46"/>
    </row>
    <row r="21" spans="1:10" x14ac:dyDescent="0.25">
      <c r="A21" s="41"/>
      <c r="B21" s="63"/>
      <c r="C21" s="63"/>
      <c r="D21" s="64"/>
      <c r="E21" s="65"/>
      <c r="F21" s="66"/>
      <c r="G21" s="67"/>
      <c r="H21" s="67"/>
      <c r="I21" s="67"/>
      <c r="J21" s="68"/>
    </row>
    <row r="22" spans="1:10" ht="15.75" thickBot="1" x14ac:dyDescent="0.3">
      <c r="A22" s="48"/>
      <c r="B22" s="49"/>
      <c r="C22" s="49"/>
      <c r="D22" s="50"/>
      <c r="E22" s="51"/>
      <c r="F22" s="52"/>
      <c r="G22" s="53"/>
      <c r="H22" s="53"/>
      <c r="I22" s="53"/>
      <c r="J22" s="54"/>
    </row>
    <row r="23" spans="1:10" x14ac:dyDescent="0.25">
      <c r="A23" s="33" t="s">
        <v>115</v>
      </c>
      <c r="B23" s="55" t="s">
        <v>148</v>
      </c>
      <c r="C23" s="72" t="s">
        <v>122</v>
      </c>
      <c r="D23" s="36" t="s">
        <v>116</v>
      </c>
      <c r="E23" s="37">
        <v>60</v>
      </c>
      <c r="F23" s="38"/>
      <c r="G23" s="39">
        <v>206.45399999999998</v>
      </c>
      <c r="H23" s="39">
        <v>6.48</v>
      </c>
      <c r="I23" s="39">
        <v>0.78</v>
      </c>
      <c r="J23" s="40">
        <v>43.44</v>
      </c>
    </row>
    <row r="24" spans="1:10" x14ac:dyDescent="0.25">
      <c r="A24" s="41"/>
      <c r="B24" s="69" t="s">
        <v>145</v>
      </c>
      <c r="C24" s="73" t="s">
        <v>154</v>
      </c>
      <c r="D24" s="43" t="s">
        <v>117</v>
      </c>
      <c r="E24" s="28">
        <v>180</v>
      </c>
      <c r="F24" s="44"/>
      <c r="G24" s="45">
        <v>87.231024000000005</v>
      </c>
      <c r="H24" s="45">
        <v>2.82</v>
      </c>
      <c r="I24" s="45">
        <v>2.89</v>
      </c>
      <c r="J24" s="46">
        <v>12.95</v>
      </c>
    </row>
    <row r="25" spans="1:10" x14ac:dyDescent="0.25">
      <c r="A25" s="41"/>
      <c r="B25" s="63"/>
      <c r="C25" s="63"/>
      <c r="D25" s="64"/>
      <c r="E25" s="65"/>
      <c r="F25" s="66"/>
      <c r="G25" s="67"/>
      <c r="H25" s="67"/>
      <c r="I25" s="67"/>
      <c r="J25" s="68"/>
    </row>
    <row r="26" spans="1:10" ht="15.75" thickBot="1" x14ac:dyDescent="0.3">
      <c r="A26" s="48"/>
      <c r="B26" s="49"/>
      <c r="C26" s="49"/>
      <c r="D26" s="50"/>
      <c r="E26" s="51"/>
      <c r="F26" s="52"/>
      <c r="G26" s="53"/>
      <c r="H26" s="53"/>
      <c r="I26" s="53"/>
      <c r="J26" s="54"/>
    </row>
    <row r="27" spans="1:10" x14ac:dyDescent="0.25">
      <c r="A27" s="41" t="s">
        <v>149</v>
      </c>
      <c r="B27" s="34" t="s">
        <v>135</v>
      </c>
      <c r="C27" s="57"/>
      <c r="D27" s="58"/>
      <c r="E27" s="59"/>
      <c r="F27" s="60"/>
      <c r="G27" s="61"/>
      <c r="H27" s="61"/>
      <c r="I27" s="61"/>
      <c r="J27" s="62"/>
    </row>
    <row r="28" spans="1:10" x14ac:dyDescent="0.25">
      <c r="A28" s="41"/>
      <c r="B28" s="47" t="s">
        <v>144</v>
      </c>
      <c r="C28" s="42"/>
      <c r="D28" s="43"/>
      <c r="E28" s="28"/>
      <c r="F28" s="44"/>
      <c r="G28" s="45"/>
      <c r="H28" s="45"/>
      <c r="I28" s="45"/>
      <c r="J28" s="46"/>
    </row>
    <row r="29" spans="1:10" x14ac:dyDescent="0.25">
      <c r="A29" s="41"/>
      <c r="B29" s="47" t="s">
        <v>145</v>
      </c>
      <c r="C29" s="42"/>
      <c r="D29" s="43"/>
      <c r="E29" s="28"/>
      <c r="F29" s="44"/>
      <c r="G29" s="45"/>
      <c r="H29" s="45"/>
      <c r="I29" s="45"/>
      <c r="J29" s="46"/>
    </row>
    <row r="30" spans="1:10" x14ac:dyDescent="0.25">
      <c r="A30" s="41"/>
      <c r="B30" s="47" t="s">
        <v>137</v>
      </c>
      <c r="C30" s="42"/>
      <c r="D30" s="43"/>
      <c r="E30" s="28"/>
      <c r="F30" s="44"/>
      <c r="G30" s="45"/>
      <c r="H30" s="45"/>
      <c r="I30" s="45"/>
      <c r="J30" s="46"/>
    </row>
    <row r="31" spans="1:10" x14ac:dyDescent="0.25">
      <c r="A31" s="41"/>
      <c r="B31" s="63"/>
      <c r="C31" s="63"/>
      <c r="D31" s="64"/>
      <c r="E31" s="65"/>
      <c r="F31" s="66"/>
      <c r="G31" s="67"/>
      <c r="H31" s="67"/>
      <c r="I31" s="67"/>
      <c r="J31" s="68"/>
    </row>
    <row r="32" spans="1:10" ht="15.75" thickBot="1" x14ac:dyDescent="0.3">
      <c r="A32" s="48"/>
      <c r="B32" s="49"/>
      <c r="C32" s="49"/>
      <c r="D32" s="50"/>
      <c r="E32" s="51"/>
      <c r="F32" s="52"/>
      <c r="G32" s="53"/>
      <c r="H32" s="53"/>
      <c r="I32" s="53"/>
      <c r="J32" s="54"/>
    </row>
    <row r="33" spans="1:10" x14ac:dyDescent="0.25">
      <c r="A33" s="33" t="s">
        <v>150</v>
      </c>
      <c r="B33" s="55" t="s">
        <v>151</v>
      </c>
      <c r="C33" s="35"/>
      <c r="D33" s="36"/>
      <c r="E33" s="37"/>
      <c r="F33" s="38"/>
      <c r="G33" s="39"/>
      <c r="H33" s="39"/>
      <c r="I33" s="39"/>
      <c r="J33" s="40"/>
    </row>
    <row r="34" spans="1:10" x14ac:dyDescent="0.25">
      <c r="A34" s="41"/>
      <c r="B34" s="69" t="s">
        <v>148</v>
      </c>
      <c r="C34" s="57"/>
      <c r="D34" s="58"/>
      <c r="E34" s="59"/>
      <c r="F34" s="60"/>
      <c r="G34" s="61"/>
      <c r="H34" s="61"/>
      <c r="I34" s="61"/>
      <c r="J34" s="62"/>
    </row>
    <row r="35" spans="1:10" x14ac:dyDescent="0.25">
      <c r="A35" s="41"/>
      <c r="B35" s="69" t="s">
        <v>145</v>
      </c>
      <c r="C35" s="42"/>
      <c r="D35" s="43"/>
      <c r="E35" s="28"/>
      <c r="F35" s="44"/>
      <c r="G35" s="45"/>
      <c r="H35" s="45"/>
      <c r="I35" s="45"/>
      <c r="J35" s="46"/>
    </row>
    <row r="36" spans="1:10" x14ac:dyDescent="0.25">
      <c r="A36" s="41"/>
      <c r="B36" s="70" t="s">
        <v>138</v>
      </c>
      <c r="C36" s="63"/>
      <c r="D36" s="64"/>
      <c r="E36" s="65"/>
      <c r="F36" s="66"/>
      <c r="G36" s="67"/>
      <c r="H36" s="67"/>
      <c r="I36" s="67"/>
      <c r="J36" s="68"/>
    </row>
    <row r="37" spans="1:10" x14ac:dyDescent="0.25">
      <c r="A37" s="41"/>
      <c r="B37" s="63"/>
      <c r="C37" s="63"/>
      <c r="D37" s="64"/>
      <c r="E37" s="65"/>
      <c r="F37" s="66"/>
      <c r="G37" s="67"/>
      <c r="H37" s="67"/>
      <c r="I37" s="67"/>
      <c r="J37" s="68"/>
    </row>
    <row r="38" spans="1:10" ht="15.75" thickBot="1" x14ac:dyDescent="0.3">
      <c r="A38" s="48"/>
      <c r="B38" s="49"/>
      <c r="C38" s="49"/>
      <c r="D38" s="50"/>
      <c r="E38" s="51"/>
      <c r="F38" s="52"/>
      <c r="G38" s="53"/>
      <c r="H38" s="53"/>
      <c r="I38" s="53"/>
      <c r="J38" s="5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76</v>
      </c>
      <c r="B1" s="13">
        <v>46210.360775462963</v>
      </c>
    </row>
    <row r="2" spans="1:2" x14ac:dyDescent="0.2">
      <c r="A2" t="s">
        <v>77</v>
      </c>
      <c r="B2" s="13">
        <v>46205.43712962963</v>
      </c>
    </row>
    <row r="3" spans="1:2" x14ac:dyDescent="0.2">
      <c r="A3" t="s">
        <v>78</v>
      </c>
      <c r="B3" t="s">
        <v>96</v>
      </c>
    </row>
    <row r="4" spans="1:2" x14ac:dyDescent="0.2">
      <c r="A4" t="s">
        <v>79</v>
      </c>
      <c r="B4" t="s">
        <v>97</v>
      </c>
    </row>
    <row r="5" spans="1:2" x14ac:dyDescent="0.2">
      <c r="B5">
        <v>1</v>
      </c>
    </row>
    <row r="6" spans="1:2" x14ac:dyDescent="0.2">
      <c r="B6" s="26" t="s">
        <v>120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07.07.2026</vt:lpstr>
      <vt:lpstr>Лист2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Работа</cp:lastModifiedBy>
  <cp:lastPrinted>2019-07-09T04:45:56Z</cp:lastPrinted>
  <dcterms:created xsi:type="dcterms:W3CDTF">2002-09-22T07:35:02Z</dcterms:created>
  <dcterms:modified xsi:type="dcterms:W3CDTF">2026-07-02T11:32:51Z</dcterms:modified>
</cp:coreProperties>
</file>