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Июль\"/>
    </mc:Choice>
  </mc:AlternateContent>
  <bookViews>
    <workbookView xWindow="240" yWindow="135" windowWidth="11355" windowHeight="6150"/>
  </bookViews>
  <sheets>
    <sheet name="21.07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'1'!$C$10</definedName>
    <definedName name="В_К">'1'!$C$12</definedName>
    <definedName name="Втор_имя">'1'!$A$10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'1'!$C$9</definedName>
    <definedName name="Зав_имя">'1'!$A$4</definedName>
    <definedName name="Кал_кол">'1'!$G$3</definedName>
    <definedName name="О_1">'1'!$C$13</definedName>
    <definedName name="О_К">'1'!$C$21</definedName>
    <definedName name="Обед_имя">'1'!$A$13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'21.07.2026'!$A$4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A29" i="4" l="1"/>
  <c r="A28" i="4"/>
  <c r="C25" i="4"/>
  <c r="A25" i="4"/>
  <c r="A24" i="4"/>
  <c r="A23" i="4"/>
  <c r="A22" i="4"/>
  <c r="A21" i="4"/>
  <c r="A20" i="4"/>
  <c r="A17" i="4"/>
  <c r="C14" i="4"/>
  <c r="A14" i="4"/>
  <c r="A13" i="4"/>
  <c r="C12" i="4"/>
  <c r="A12" i="4"/>
  <c r="A11" i="4"/>
  <c r="BX30" i="1"/>
  <c r="BX26" i="1"/>
  <c r="BX18" i="1"/>
  <c r="BX15" i="1"/>
  <c r="A29" i="1"/>
  <c r="C29" i="1"/>
  <c r="A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<sst xmlns="http://schemas.openxmlformats.org/spreadsheetml/2006/main" count="194" uniqueCount="147">
  <si>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</si>
  <si>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</si>
  <si>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</si>
  <si>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</si>
  <si>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</si>
  <si>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</si>
  <si>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</si>
  <si>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</si>
  <si>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</si>
  <si>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</si>
  <si>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</si>
  <si>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</si>
  <si>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</si>
  <si>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</si>
  <si>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</si>
  <si>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</si>
  <si>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</si>
  <si>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</si>
  <si>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</si>
  <si>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</si>
  <si>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</si>
  <si>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</si>
  <si>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</si>
  <si>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</si>
  <si>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</si>
  <si>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</si>
  <si>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</si>
  <si>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</si>
  <si>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</si>
  <si>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</si>
  <si>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</si>
  <si>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</si>
  <si>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</si>
  <si>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</si>
  <si>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</si>
  <si>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</si>
  <si>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</si>
  <si>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</si>
  <si>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</si>
  <si>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</si>
  <si>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</si>
  <si>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</si>
  <si>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</si>
  <si>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</si>
  <si>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</si>
  <si>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</si>
  <si>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</si>
  <si>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</si>
  <si>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</si>
  <si>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</si>
  <si>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</si>
  <si>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</si>
  <si>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</si>
  <si>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</si>
  <si>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</si>
  <si>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</si>
  <si>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</si>
  <si>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</si>
  <si>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</si>
  <si>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</si>
  <si>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</si>
  <si>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</si>
  <si>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</si>
  <si>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</si>
  <si>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</si>
  <si>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</si>
  <si>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</si>
  <si>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</si>
  <si>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</si>
  <si>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</si>
  <si>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</si>
  <si>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</si>
  <si>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</si>
  <si>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</si>
  <si>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</si>
  <si>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</si>
  <si>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</si>
  <si>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</si>
  <si>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</si>
  <si>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</si>
  <si>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</si>
  <si>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</si>
  <si>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</si>
  <si>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</si>
  <si>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</si>
  <si>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</si>
  <si>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</si>
  <si>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</si>
  <si>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Масло сливочное</t>
  </si>
  <si>
    <t>Какао с молоком</t>
  </si>
  <si>
    <t>Батон</t>
  </si>
  <si>
    <t>Итого за 'Завтрак'</t>
  </si>
  <si>
    <t>10:00</t>
  </si>
  <si>
    <t>Фрукты</t>
  </si>
  <si>
    <t>Итого за '10:00'</t>
  </si>
  <si>
    <t>Обед</t>
  </si>
  <si>
    <t>Напиток из шиповника</t>
  </si>
  <si>
    <t>Хлеб пшеничный</t>
  </si>
  <si>
    <t>Хлеб ржаной</t>
  </si>
  <si>
    <t>Итого за 'Обед'</t>
  </si>
  <si>
    <t>Полдник</t>
  </si>
  <si>
    <t>Пирожки печеные из дрожжевого теста с повидлом (джемом)</t>
  </si>
  <si>
    <t>Чай с лимоном</t>
  </si>
  <si>
    <t>Итого за 'Полдник'</t>
  </si>
  <si>
    <t>Ясли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</si>
  <si>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</si>
  <si>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</si>
  <si>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</si>
  <si>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</si>
  <si>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</si>
  <si>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</si>
  <si>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</si>
  <si>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</si>
  <si>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</si>
  <si>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</si>
  <si>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</si>
  <si>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</si>
  <si>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</si>
  <si>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</si>
  <si>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</si>
  <si>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</si>
  <si>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</si>
  <si>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</si>
  <si>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</si>
  <si>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</si>
  <si>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</si>
  <si>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</si>
  <si>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</si>
  <si>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</si>
  <si>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</si>
  <si>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</si>
  <si>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</si>
  <si>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</si>
  <si>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</si>
  <si>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</si>
  <si>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</si>
  <si>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36/10</t>
  </si>
  <si>
    <t>37/12</t>
  </si>
  <si>
    <t>29/10</t>
  </si>
  <si>
    <t>Суп харчо</t>
  </si>
  <si>
    <t>Пирожок с повидлом (джемом)</t>
  </si>
  <si>
    <t>Жаркое по-домашнему</t>
  </si>
  <si>
    <t>Каша кукурузная молочная с маслом слив</t>
  </si>
  <si>
    <t>Чай с молоком</t>
  </si>
  <si>
    <t>Огурец свежий</t>
  </si>
  <si>
    <t>Каша молочная кукурузная</t>
  </si>
  <si>
    <t>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</si>
</sst>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0" xfId="1" applyBorder="1" applyAlignment="1">
      <alignment horizontal="center"/>
    </xf>
    <xf numFmtId="0" fontId="7" fillId="0" borderId="11" xfId="1" applyBorder="1" applyAlignment="1">
      <alignment horizontal="center"/>
    </xf>
    <xf numFmtId="0" fontId="7" fillId="0" borderId="12" xfId="1" applyBorder="1" applyAlignment="1">
      <alignment horizontal="center"/>
    </xf>
    <xf numFmtId="0" fontId="7" fillId="0" borderId="13" xfId="1" applyBorder="1"/>
    <xf numFmtId="0" fontId="7" fillId="0" borderId="14" xfId="1" applyBorder="1"/>
    <xf numFmtId="0" fontId="7" fillId="2" borderId="14" xfId="1" applyFill="1" applyBorder="1" applyProtection="1">
      <protection locked="0"/>
    </xf>
    <xf numFmtId="0" fontId="7" fillId="2" borderId="14" xfId="1" applyFill="1" applyBorder="1" applyAlignment="1" applyProtection="1">
      <alignment wrapText="1"/>
      <protection locked="0"/>
    </xf>
    <xf numFmtId="49" fontId="7" fillId="2" borderId="14" xfId="1" applyNumberFormat="1" applyFill="1" applyBorder="1" applyProtection="1">
      <protection locked="0"/>
    </xf>
    <xf numFmtId="2" fontId="7" fillId="2" borderId="14" xfId="1" applyNumberFormat="1" applyFill="1" applyBorder="1" applyProtection="1">
      <protection locked="0"/>
    </xf>
    <xf numFmtId="1" fontId="7" fillId="2" borderId="14" xfId="1" applyNumberFormat="1" applyFill="1" applyBorder="1" applyProtection="1">
      <protection locked="0"/>
    </xf>
    <xf numFmtId="1" fontId="7" fillId="2" borderId="15" xfId="1" applyNumberFormat="1" applyFill="1" applyBorder="1" applyProtection="1">
      <protection locked="0"/>
    </xf>
    <xf numFmtId="0" fontId="7" fillId="0" borderId="16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2" xfId="1" applyBorder="1"/>
    <xf numFmtId="0" fontId="7" fillId="0" borderId="18" xfId="1" applyBorder="1"/>
    <xf numFmtId="0" fontId="7" fillId="2" borderId="19" xfId="1" applyFill="1" applyBorder="1" applyProtection="1">
      <protection locked="0"/>
    </xf>
    <xf numFmtId="0" fontId="7" fillId="2" borderId="19" xfId="1" applyFill="1" applyBorder="1" applyAlignment="1" applyProtection="1">
      <alignment wrapText="1"/>
      <protection locked="0"/>
    </xf>
    <xf numFmtId="49" fontId="7" fillId="2" borderId="19" xfId="1" applyNumberFormat="1" applyFill="1" applyBorder="1" applyProtection="1">
      <protection locked="0"/>
    </xf>
    <xf numFmtId="2" fontId="7" fillId="2" borderId="19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1" fontId="7" fillId="2" borderId="20" xfId="1" applyNumberFormat="1" applyFill="1" applyBorder="1" applyProtection="1">
      <protection locked="0"/>
    </xf>
    <xf numFmtId="0" fontId="7" fillId="3" borderId="14" xfId="1" applyFill="1" applyBorder="1"/>
    <xf numFmtId="0" fontId="7" fillId="0" borderId="8" xfId="1" applyBorder="1"/>
    <xf numFmtId="0" fontId="7" fillId="2" borderId="8" xfId="1" applyFill="1" applyBorder="1" applyProtection="1">
      <protection locked="0"/>
    </xf>
    <xf numFmtId="0" fontId="7" fillId="2" borderId="8" xfId="1" applyFill="1" applyBorder="1" applyAlignment="1" applyProtection="1">
      <alignment wrapText="1"/>
      <protection locked="0"/>
    </xf>
    <xf numFmtId="49" fontId="7" fillId="2" borderId="8" xfId="1" applyNumberFormat="1" applyFill="1" applyBorder="1" applyProtection="1">
      <protection locked="0"/>
    </xf>
    <xf numFmtId="2" fontId="7" fillId="2" borderId="8" xfId="1" applyNumberFormat="1" applyFill="1" applyBorder="1" applyProtection="1">
      <protection locked="0"/>
    </xf>
    <xf numFmtId="1" fontId="7" fillId="2" borderId="8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0" fontId="7" fillId="2" borderId="5" xfId="1" applyFill="1" applyBorder="1" applyProtection="1">
      <protection locked="0"/>
    </xf>
    <xf numFmtId="0" fontId="7" fillId="2" borderId="5" xfId="1" applyFill="1" applyBorder="1" applyAlignment="1" applyProtection="1">
      <alignment wrapText="1"/>
      <protection locked="0"/>
    </xf>
    <xf numFmtId="49" fontId="7" fillId="2" borderId="5" xfId="1" applyNumberFormat="1" applyFill="1" applyBorder="1" applyProtection="1">
      <protection locked="0"/>
    </xf>
    <xf numFmtId="2" fontId="7" fillId="2" borderId="5" xfId="1" applyNumberFormat="1" applyFill="1" applyBorder="1" applyProtection="1">
      <protection locked="0"/>
    </xf>
    <xf numFmtId="1" fontId="7" fillId="2" borderId="5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8" xfId="1" applyFill="1" applyBorder="1"/>
    <xf numFmtId="0" fontId="7" fillId="3" borderId="7" xfId="1" applyFill="1" applyBorder="1"/>
    <xf numFmtId="49" fontId="7" fillId="0" borderId="0" xfId="1" applyNumberFormat="1"/>
    <xf numFmtId="0" fontId="7" fillId="2" borderId="14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14" fontId="8" fillId="0" borderId="0" xfId="0" applyNumberFormat="1" applyFont="1" applyAlignment="1"/>
    <xf numFmtId="0" fontId="4" fillId="0" borderId="9" xfId="0" applyFont="1" applyBorder="1"/>
    <xf numFmtId="0" fontId="6" fillId="0" borderId="9" xfId="0" applyFont="1" applyBorder="1"/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 wrapText="1"/>
    </xf>
    <xf numFmtId="12" fontId="4" fillId="0" borderId="2" xfId="0" applyNumberFormat="1" applyFont="1" applyBorder="1" applyAlignment="1">
      <alignment horizontal="center"/>
    </xf>
    <xf numFmtId="12" fontId="6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6" xfId="1" applyFill="1" applyBorder="1" applyAlignment="1" applyProtection="1">
      <protection locked="0"/>
    </xf>
    <xf numFmtId="0" fontId="7" fillId="0" borderId="9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22"/>
  <sheetViews>
    <sheetView tabSelected="1" zoomScaleNormal="100" workbookViewId="0">
      <selection activeCell="B22" sqref="B22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19.5" customHeight="1" x14ac:dyDescent="0.45">
      <c r="A3" s="82" t="s">
        <v>2</v>
      </c>
      <c r="B3" s="82"/>
      <c r="C3" s="82"/>
      <c r="D3" s="82"/>
    </row>
    <row r="4" spans="1:89" s="6" customFormat="1" hidden="1" x14ac:dyDescent="0.25">
      <c r="A4" s="7"/>
      <c r="B4" s="7"/>
      <c r="C4" s="7"/>
      <c r="D4" s="7"/>
    </row>
    <row r="5" spans="1:89" ht="15.7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83" t="s">
        <v>70</v>
      </c>
      <c r="B9" s="84" t="s">
        <v>87</v>
      </c>
      <c r="C9" s="83" t="s">
        <v>1</v>
      </c>
      <c r="D9" s="80" t="s">
        <v>0</v>
      </c>
      <c r="E9" s="4" t="s">
        <v>4</v>
      </c>
      <c r="F9" s="4" t="s">
        <v>5</v>
      </c>
      <c r="G9" s="4" t="s">
        <v>68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77" t="s">
        <v>69</v>
      </c>
      <c r="S9" s="77"/>
      <c r="T9" s="77"/>
      <c r="U9" s="77"/>
      <c r="V9" s="78" t="s">
        <v>71</v>
      </c>
      <c r="W9" s="78"/>
      <c r="X9" s="78"/>
      <c r="Y9" s="78"/>
      <c r="Z9" s="78"/>
      <c r="AA9" s="78"/>
      <c r="AB9" s="78"/>
      <c r="AC9" s="78"/>
      <c r="AD9" s="79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5" customFormat="1" ht="15.75" customHeight="1" x14ac:dyDescent="0.25">
      <c r="A10" s="83"/>
      <c r="B10" s="83"/>
      <c r="C10" s="83"/>
      <c r="D10" s="81"/>
      <c r="E10" s="68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5" customFormat="1" ht="30" x14ac:dyDescent="0.25">
      <c r="A11" s="15" t="str">
        <f>"8/5"</f>
        <v>8/5</v>
      </c>
      <c r="B11" s="70" t="s">
        <v>142</v>
      </c>
      <c r="C11" s="71" t="str">
        <f>"150"</f>
        <v>150</v>
      </c>
      <c r="D11" s="16">
        <v>303.07340624999995</v>
      </c>
      <c r="E11" s="68">
        <v>7.83</v>
      </c>
      <c r="F11" s="15">
        <v>0.98</v>
      </c>
      <c r="G11" s="15">
        <v>0</v>
      </c>
      <c r="H11" s="15">
        <v>0</v>
      </c>
      <c r="I11" s="15">
        <v>10.62</v>
      </c>
      <c r="J11" s="15">
        <v>6.34</v>
      </c>
      <c r="K11" s="15">
        <v>0.33</v>
      </c>
      <c r="L11" s="15">
        <v>0</v>
      </c>
      <c r="M11" s="15">
        <v>0</v>
      </c>
      <c r="N11" s="15">
        <v>1.68</v>
      </c>
      <c r="O11" s="15">
        <v>1.88</v>
      </c>
      <c r="P11" s="15">
        <v>191.83</v>
      </c>
      <c r="Q11" s="15">
        <v>182.15</v>
      </c>
      <c r="R11" s="15">
        <v>215.21</v>
      </c>
      <c r="S11" s="15">
        <v>33.22</v>
      </c>
      <c r="T11" s="15">
        <v>279.01</v>
      </c>
      <c r="U11" s="15">
        <v>0.79</v>
      </c>
      <c r="V11" s="15">
        <v>82.65</v>
      </c>
      <c r="W11" s="15">
        <v>49.68</v>
      </c>
      <c r="X11" s="15">
        <v>96.24</v>
      </c>
      <c r="Y11" s="15">
        <v>1.1499999999999999</v>
      </c>
      <c r="Z11" s="15">
        <v>0.06</v>
      </c>
      <c r="AA11" s="15">
        <v>0.35</v>
      </c>
      <c r="AB11" s="15">
        <v>0.65</v>
      </c>
      <c r="AC11" s="15">
        <v>5.95</v>
      </c>
      <c r="AD11" s="15">
        <v>1.03</v>
      </c>
      <c r="AE11" s="15">
        <v>0</v>
      </c>
      <c r="AF11" s="15">
        <v>0</v>
      </c>
      <c r="AG11" s="15">
        <v>0</v>
      </c>
      <c r="AH11" s="15">
        <v>142.22</v>
      </c>
      <c r="AI11" s="15">
        <v>82.61</v>
      </c>
      <c r="AJ11" s="15">
        <v>41.75</v>
      </c>
      <c r="AK11" s="15">
        <v>72.709999999999994</v>
      </c>
      <c r="AL11" s="15">
        <v>22.89</v>
      </c>
      <c r="AM11" s="15">
        <v>92.38</v>
      </c>
      <c r="AN11" s="15">
        <v>76.28</v>
      </c>
      <c r="AO11" s="15">
        <v>100.11</v>
      </c>
      <c r="AP11" s="15">
        <v>116.02</v>
      </c>
      <c r="AQ11" s="15">
        <v>41.03</v>
      </c>
      <c r="AR11" s="15">
        <v>59.68</v>
      </c>
      <c r="AS11" s="15">
        <v>420.55</v>
      </c>
      <c r="AT11" s="15">
        <v>4.6500000000000004</v>
      </c>
      <c r="AU11" s="15">
        <v>129.12</v>
      </c>
      <c r="AV11" s="15">
        <v>109.64</v>
      </c>
      <c r="AW11" s="15">
        <v>55.37</v>
      </c>
      <c r="AX11" s="15">
        <v>39.32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0.1</v>
      </c>
      <c r="BG11" s="15">
        <v>0</v>
      </c>
      <c r="BH11" s="15">
        <v>0.06</v>
      </c>
      <c r="BI11" s="15">
        <v>0</v>
      </c>
      <c r="BJ11" s="15">
        <v>0.01</v>
      </c>
      <c r="BK11" s="15">
        <v>0</v>
      </c>
      <c r="BL11" s="15">
        <v>0</v>
      </c>
      <c r="BM11" s="15">
        <v>0</v>
      </c>
      <c r="BN11" s="15">
        <v>0.35</v>
      </c>
      <c r="BO11" s="15">
        <v>0</v>
      </c>
      <c r="BP11" s="15">
        <v>0</v>
      </c>
      <c r="BQ11" s="15">
        <v>0.89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110.71</v>
      </c>
      <c r="BY11" s="15">
        <v>90.93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6.75</v>
      </c>
      <c r="CK11" s="15">
        <v>0.38</v>
      </c>
    </row>
    <row r="12" spans="1:89" s="15" customFormat="1" ht="15" x14ac:dyDescent="0.25">
      <c r="A12" s="15" t="str">
        <f>"-"</f>
        <v>-</v>
      </c>
      <c r="B12" s="70" t="s">
        <v>88</v>
      </c>
      <c r="C12" s="71" t="str">
        <f>"5"</f>
        <v>5</v>
      </c>
      <c r="D12" s="16">
        <v>33.031699212981806</v>
      </c>
      <c r="E12" s="68">
        <v>2.35</v>
      </c>
      <c r="F12" s="15">
        <v>0.11</v>
      </c>
      <c r="G12" s="15">
        <v>0</v>
      </c>
      <c r="H12" s="15">
        <v>0</v>
      </c>
      <c r="I12" s="15">
        <v>0.06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7.0000000000000007E-2</v>
      </c>
      <c r="P12" s="15">
        <v>0.75</v>
      </c>
      <c r="Q12" s="15">
        <v>1.5</v>
      </c>
      <c r="R12" s="15">
        <v>1.2</v>
      </c>
      <c r="S12" s="15">
        <v>0</v>
      </c>
      <c r="T12" s="15">
        <v>1.5</v>
      </c>
      <c r="U12" s="15">
        <v>0.01</v>
      </c>
      <c r="V12" s="15">
        <v>20</v>
      </c>
      <c r="W12" s="15">
        <v>15</v>
      </c>
      <c r="X12" s="15">
        <v>22.5</v>
      </c>
      <c r="Y12" s="15">
        <v>0.05</v>
      </c>
      <c r="Z12" s="15">
        <v>0</v>
      </c>
      <c r="AA12" s="15">
        <v>0.01</v>
      </c>
      <c r="AB12" s="15">
        <v>0</v>
      </c>
      <c r="AC12" s="15">
        <v>0.01</v>
      </c>
      <c r="AD12" s="15">
        <v>0</v>
      </c>
      <c r="AE12" s="15">
        <v>0</v>
      </c>
      <c r="AF12" s="15">
        <v>2.1</v>
      </c>
      <c r="AG12" s="15">
        <v>2.0499999999999998</v>
      </c>
      <c r="AH12" s="15">
        <v>3.8</v>
      </c>
      <c r="AI12" s="15">
        <v>2.25</v>
      </c>
      <c r="AJ12" s="15">
        <v>0.85</v>
      </c>
      <c r="AK12" s="15">
        <v>2.35</v>
      </c>
      <c r="AL12" s="15">
        <v>2.15</v>
      </c>
      <c r="AM12" s="15">
        <v>2.1</v>
      </c>
      <c r="AN12" s="15">
        <v>1.8</v>
      </c>
      <c r="AO12" s="15">
        <v>1.3</v>
      </c>
      <c r="AP12" s="15">
        <v>2.85</v>
      </c>
      <c r="AQ12" s="15">
        <v>1.75</v>
      </c>
      <c r="AR12" s="15">
        <v>1.2</v>
      </c>
      <c r="AS12" s="15">
        <v>7.1</v>
      </c>
      <c r="AT12" s="15">
        <v>0</v>
      </c>
      <c r="AU12" s="15">
        <v>2.4</v>
      </c>
      <c r="AV12" s="15">
        <v>2.7</v>
      </c>
      <c r="AW12" s="15">
        <v>2.1</v>
      </c>
      <c r="AX12" s="15">
        <v>0.5</v>
      </c>
      <c r="AY12" s="15">
        <v>0.13</v>
      </c>
      <c r="AZ12" s="15">
        <v>0.06</v>
      </c>
      <c r="BA12" s="15">
        <v>0.03</v>
      </c>
      <c r="BB12" s="15">
        <v>0.08</v>
      </c>
      <c r="BC12" s="15">
        <v>0.09</v>
      </c>
      <c r="BD12" s="15">
        <v>0.4</v>
      </c>
      <c r="BE12" s="15">
        <v>0</v>
      </c>
      <c r="BF12" s="15">
        <v>1.1000000000000001</v>
      </c>
      <c r="BG12" s="15">
        <v>0</v>
      </c>
      <c r="BH12" s="15">
        <v>0.34</v>
      </c>
      <c r="BI12" s="15">
        <v>0</v>
      </c>
      <c r="BJ12" s="15">
        <v>0</v>
      </c>
      <c r="BK12" s="15">
        <v>0</v>
      </c>
      <c r="BL12" s="15">
        <v>0.08</v>
      </c>
      <c r="BM12" s="15">
        <v>0.12</v>
      </c>
      <c r="BN12" s="15">
        <v>0.9</v>
      </c>
      <c r="BO12" s="15">
        <v>0</v>
      </c>
      <c r="BP12" s="15">
        <v>0</v>
      </c>
      <c r="BQ12" s="15">
        <v>0.05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1.25</v>
      </c>
      <c r="BY12" s="15">
        <v>22.5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</row>
    <row r="13" spans="1:89" s="15" customFormat="1" ht="15" x14ac:dyDescent="0.25">
      <c r="A13" s="15" t="str">
        <f>"36/10"</f>
        <v>36/10</v>
      </c>
      <c r="B13" s="70" t="s">
        <v>89</v>
      </c>
      <c r="C13" s="71" t="str">
        <f>"180"</f>
        <v>180</v>
      </c>
      <c r="D13" s="16">
        <v>71.594913599999998</v>
      </c>
      <c r="E13" s="68">
        <v>2.12</v>
      </c>
      <c r="F13" s="15">
        <v>0</v>
      </c>
      <c r="G13" s="15">
        <v>0</v>
      </c>
      <c r="H13" s="15">
        <v>0</v>
      </c>
      <c r="I13" s="15">
        <v>7.18</v>
      </c>
      <c r="J13" s="15">
        <v>0.27</v>
      </c>
      <c r="K13" s="15">
        <v>1.1599999999999999</v>
      </c>
      <c r="L13" s="15">
        <v>0</v>
      </c>
      <c r="M13" s="15">
        <v>0</v>
      </c>
      <c r="N13" s="15">
        <v>0.23</v>
      </c>
      <c r="O13" s="15">
        <v>0.86</v>
      </c>
      <c r="P13" s="15">
        <v>45.5</v>
      </c>
      <c r="Q13" s="15">
        <v>163.53</v>
      </c>
      <c r="R13" s="15">
        <v>99.19</v>
      </c>
      <c r="S13" s="15">
        <v>24.27</v>
      </c>
      <c r="T13" s="15">
        <v>90.98</v>
      </c>
      <c r="U13" s="15">
        <v>0.78</v>
      </c>
      <c r="V13" s="15">
        <v>10.8</v>
      </c>
      <c r="W13" s="15">
        <v>7.78</v>
      </c>
      <c r="X13" s="15">
        <v>19.91</v>
      </c>
      <c r="Y13" s="15">
        <v>0.01</v>
      </c>
      <c r="Z13" s="15">
        <v>0.03</v>
      </c>
      <c r="AA13" s="15">
        <v>0.11</v>
      </c>
      <c r="AB13" s="15">
        <v>0.12</v>
      </c>
      <c r="AC13" s="15">
        <v>0.96</v>
      </c>
      <c r="AD13" s="15">
        <v>0.47</v>
      </c>
      <c r="AE13" s="15">
        <v>0</v>
      </c>
      <c r="AF13" s="15">
        <v>137.9</v>
      </c>
      <c r="AG13" s="15">
        <v>136.21</v>
      </c>
      <c r="AH13" s="15">
        <v>235.9</v>
      </c>
      <c r="AI13" s="15">
        <v>191.2</v>
      </c>
      <c r="AJ13" s="15">
        <v>63.86</v>
      </c>
      <c r="AK13" s="15">
        <v>112.35</v>
      </c>
      <c r="AL13" s="15">
        <v>36.85</v>
      </c>
      <c r="AM13" s="15">
        <v>125.72</v>
      </c>
      <c r="AN13" s="15">
        <v>1.1499999999999999</v>
      </c>
      <c r="AO13" s="15">
        <v>2.57</v>
      </c>
      <c r="AP13" s="15">
        <v>2.44</v>
      </c>
      <c r="AQ13" s="15">
        <v>0.71</v>
      </c>
      <c r="AR13" s="15">
        <v>0.91</v>
      </c>
      <c r="AS13" s="15">
        <v>8.1199999999999992</v>
      </c>
      <c r="AT13" s="15">
        <v>2.0299999999999998</v>
      </c>
      <c r="AU13" s="15">
        <v>0.88</v>
      </c>
      <c r="AV13" s="15">
        <v>0.88</v>
      </c>
      <c r="AW13" s="15">
        <v>156.91999999999999</v>
      </c>
      <c r="AX13" s="15">
        <v>22.5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0.01</v>
      </c>
      <c r="BO13" s="15">
        <v>0</v>
      </c>
      <c r="BP13" s="15">
        <v>0</v>
      </c>
      <c r="BQ13" s="15">
        <v>0.03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178.74</v>
      </c>
      <c r="BY13" s="15">
        <v>12.1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3.6</v>
      </c>
      <c r="CK13" s="15">
        <v>0</v>
      </c>
    </row>
    <row r="14" spans="1:89" s="15" customFormat="1" ht="15" x14ac:dyDescent="0.25">
      <c r="A14" s="15" t="str">
        <f>"-"</f>
        <v>-</v>
      </c>
      <c r="B14" s="70" t="s">
        <v>90</v>
      </c>
      <c r="C14" s="71" t="str">
        <f>"30"</f>
        <v>30</v>
      </c>
      <c r="D14" s="16">
        <v>95.923492874894166</v>
      </c>
      <c r="E14" s="68">
        <v>0.18</v>
      </c>
      <c r="F14" s="15">
        <v>0</v>
      </c>
      <c r="G14" s="15">
        <v>0</v>
      </c>
      <c r="H14" s="15">
        <v>0</v>
      </c>
      <c r="I14" s="15">
        <v>1.17</v>
      </c>
      <c r="J14" s="15">
        <v>16.66</v>
      </c>
      <c r="K14" s="15">
        <v>1.1399999999999999</v>
      </c>
      <c r="L14" s="15">
        <v>0</v>
      </c>
      <c r="M14" s="15">
        <v>0</v>
      </c>
      <c r="N14" s="15">
        <v>0.11</v>
      </c>
      <c r="O14" s="15">
        <v>0.56999999999999995</v>
      </c>
      <c r="P14" s="15">
        <v>152.68</v>
      </c>
      <c r="Q14" s="15">
        <v>46.62</v>
      </c>
      <c r="R14" s="15">
        <v>7.83</v>
      </c>
      <c r="S14" s="15">
        <v>11.74</v>
      </c>
      <c r="T14" s="15">
        <v>30.25</v>
      </c>
      <c r="U14" s="15">
        <v>0.71</v>
      </c>
      <c r="V14" s="15">
        <v>0</v>
      </c>
      <c r="W14" s="15">
        <v>0</v>
      </c>
      <c r="X14" s="15">
        <v>0</v>
      </c>
      <c r="Y14" s="15">
        <v>0.61</v>
      </c>
      <c r="Z14" s="15">
        <v>0.06</v>
      </c>
      <c r="AA14" s="15">
        <v>0.02</v>
      </c>
      <c r="AB14" s="15">
        <v>0.56999999999999995</v>
      </c>
      <c r="AC14" s="15">
        <v>1.07</v>
      </c>
      <c r="AD14" s="15">
        <v>0</v>
      </c>
      <c r="AE14" s="15">
        <v>0</v>
      </c>
      <c r="AF14" s="15">
        <v>0</v>
      </c>
      <c r="AG14" s="15">
        <v>0</v>
      </c>
      <c r="AH14" s="15">
        <v>210.34</v>
      </c>
      <c r="AI14" s="15">
        <v>70.83</v>
      </c>
      <c r="AJ14" s="15">
        <v>41.64</v>
      </c>
      <c r="AK14" s="15">
        <v>83.28</v>
      </c>
      <c r="AL14" s="15">
        <v>31.32</v>
      </c>
      <c r="AM14" s="15">
        <v>149.47999999999999</v>
      </c>
      <c r="AN14" s="15">
        <v>92.89</v>
      </c>
      <c r="AO14" s="15">
        <v>129.19</v>
      </c>
      <c r="AP14" s="15">
        <v>107.13</v>
      </c>
      <c r="AQ14" s="15">
        <v>57.3</v>
      </c>
      <c r="AR14" s="15">
        <v>99.65</v>
      </c>
      <c r="AS14" s="15">
        <v>827.48</v>
      </c>
      <c r="AT14" s="15">
        <v>0</v>
      </c>
      <c r="AU14" s="15">
        <v>269.42</v>
      </c>
      <c r="AV14" s="15">
        <v>117.8</v>
      </c>
      <c r="AW14" s="15">
        <v>79.010000000000005</v>
      </c>
      <c r="AX14" s="15">
        <v>61.57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0.01</v>
      </c>
      <c r="BE14" s="15">
        <v>0</v>
      </c>
      <c r="BF14" s="15">
        <v>0.12</v>
      </c>
      <c r="BG14" s="15">
        <v>0</v>
      </c>
      <c r="BH14" s="15">
        <v>0.05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0.42</v>
      </c>
      <c r="BO14" s="15">
        <v>0</v>
      </c>
      <c r="BP14" s="15">
        <v>0</v>
      </c>
      <c r="BQ14" s="15">
        <v>0.31</v>
      </c>
      <c r="BR14" s="15">
        <v>0.01</v>
      </c>
      <c r="BS14" s="15">
        <v>0</v>
      </c>
      <c r="BT14" s="15">
        <v>0</v>
      </c>
      <c r="BU14" s="15">
        <v>0</v>
      </c>
      <c r="BV14" s="15">
        <v>0</v>
      </c>
      <c r="BW14" s="15">
        <v>12.14</v>
      </c>
      <c r="BY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</row>
    <row r="15" spans="1:89" s="17" customFormat="1" ht="14.25" x14ac:dyDescent="0.2">
      <c r="B15" s="72" t="s">
        <v>91</v>
      </c>
      <c r="C15" s="73"/>
      <c r="D15" s="18">
        <v>567.1</v>
      </c>
      <c r="E15" s="69">
        <v>13.53</v>
      </c>
      <c r="F15" s="17">
        <v>1.08</v>
      </c>
      <c r="G15" s="17">
        <v>0</v>
      </c>
      <c r="H15" s="17">
        <v>0</v>
      </c>
      <c r="I15" s="17">
        <v>30.15</v>
      </c>
      <c r="J15" s="17">
        <v>23.27</v>
      </c>
      <c r="K15" s="17">
        <v>2.63</v>
      </c>
      <c r="L15" s="17">
        <v>0</v>
      </c>
      <c r="M15" s="17">
        <v>0</v>
      </c>
      <c r="N15" s="17">
        <v>2.1</v>
      </c>
      <c r="O15" s="17">
        <v>3.74</v>
      </c>
      <c r="P15" s="17">
        <v>416.77</v>
      </c>
      <c r="Q15" s="17">
        <v>466.81</v>
      </c>
      <c r="R15" s="17">
        <v>384.83</v>
      </c>
      <c r="S15" s="17">
        <v>76.03</v>
      </c>
      <c r="T15" s="17">
        <v>445.55</v>
      </c>
      <c r="U15" s="17">
        <v>2.33</v>
      </c>
      <c r="V15" s="17">
        <v>121.85</v>
      </c>
      <c r="W15" s="17">
        <v>78.459999999999994</v>
      </c>
      <c r="X15" s="17">
        <v>148.05000000000001</v>
      </c>
      <c r="Y15" s="17">
        <v>1.86</v>
      </c>
      <c r="Z15" s="17">
        <v>0.16</v>
      </c>
      <c r="AA15" s="17">
        <v>0.56000000000000005</v>
      </c>
      <c r="AB15" s="17">
        <v>1.39</v>
      </c>
      <c r="AC15" s="17">
        <v>8.36</v>
      </c>
      <c r="AD15" s="17">
        <v>1.69</v>
      </c>
      <c r="AE15" s="17">
        <v>0</v>
      </c>
      <c r="AF15" s="17">
        <v>140</v>
      </c>
      <c r="AG15" s="17">
        <v>138.26</v>
      </c>
      <c r="AH15" s="17">
        <v>699.86</v>
      </c>
      <c r="AI15" s="17">
        <v>454.89</v>
      </c>
      <c r="AJ15" s="17">
        <v>181.1</v>
      </c>
      <c r="AK15" s="17">
        <v>331.49</v>
      </c>
      <c r="AL15" s="17">
        <v>112.21</v>
      </c>
      <c r="AM15" s="17">
        <v>433.67</v>
      </c>
      <c r="AN15" s="17">
        <v>219.32</v>
      </c>
      <c r="AO15" s="17">
        <v>281.17</v>
      </c>
      <c r="AP15" s="17">
        <v>334.44</v>
      </c>
      <c r="AQ15" s="17">
        <v>134.79</v>
      </c>
      <c r="AR15" s="17">
        <v>189.45</v>
      </c>
      <c r="AS15" s="17">
        <v>1581.45</v>
      </c>
      <c r="AT15" s="17">
        <v>6.68</v>
      </c>
      <c r="AU15" s="17">
        <v>557.82000000000005</v>
      </c>
      <c r="AV15" s="17">
        <v>314.62</v>
      </c>
      <c r="AW15" s="17">
        <v>361</v>
      </c>
      <c r="AX15" s="17">
        <v>137.69999999999999</v>
      </c>
      <c r="AY15" s="17">
        <v>0.13</v>
      </c>
      <c r="AZ15" s="17">
        <v>0.06</v>
      </c>
      <c r="BA15" s="17">
        <v>0.03</v>
      </c>
      <c r="BB15" s="17">
        <v>0.08</v>
      </c>
      <c r="BC15" s="17">
        <v>0.09</v>
      </c>
      <c r="BD15" s="17">
        <v>0.4</v>
      </c>
      <c r="BE15" s="17">
        <v>0</v>
      </c>
      <c r="BF15" s="17">
        <v>1.33</v>
      </c>
      <c r="BG15" s="17">
        <v>0</v>
      </c>
      <c r="BH15" s="17">
        <v>0.45</v>
      </c>
      <c r="BI15" s="17">
        <v>0.01</v>
      </c>
      <c r="BJ15" s="17">
        <v>0.01</v>
      </c>
      <c r="BK15" s="17">
        <v>0</v>
      </c>
      <c r="BL15" s="17">
        <v>0.08</v>
      </c>
      <c r="BM15" s="17">
        <v>0.12</v>
      </c>
      <c r="BN15" s="17">
        <v>2.17</v>
      </c>
      <c r="BO15" s="17">
        <v>0</v>
      </c>
      <c r="BP15" s="17">
        <v>0</v>
      </c>
      <c r="BQ15" s="17">
        <v>1.32</v>
      </c>
      <c r="BR15" s="17">
        <v>0.03</v>
      </c>
      <c r="BS15" s="17">
        <v>0.02</v>
      </c>
      <c r="BT15" s="17">
        <v>0</v>
      </c>
      <c r="BU15" s="17">
        <v>0</v>
      </c>
      <c r="BV15" s="17">
        <v>0</v>
      </c>
      <c r="BW15" s="17">
        <v>308.16000000000003</v>
      </c>
      <c r="BX15" s="17" t="e">
        <f>$D$15/#REF!*100</f>
        <v>#REF!</v>
      </c>
      <c r="BY15" s="17">
        <v>134.93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10.35</v>
      </c>
      <c r="CK15" s="17">
        <v>0.38</v>
      </c>
    </row>
    <row r="16" spans="1:89" s="15" customFormat="1" ht="15" x14ac:dyDescent="0.25">
      <c r="B16" s="74" t="s">
        <v>92</v>
      </c>
      <c r="C16" s="71"/>
      <c r="D16" s="16"/>
      <c r="E16" s="68"/>
    </row>
    <row r="17" spans="1:89" s="15" customFormat="1" ht="15" x14ac:dyDescent="0.25">
      <c r="A17" s="15" t="str">
        <f>"-"</f>
        <v>-</v>
      </c>
      <c r="B17" s="70" t="s">
        <v>93</v>
      </c>
      <c r="C17" s="71" t="str">
        <f>"100"</f>
        <v>100</v>
      </c>
      <c r="D17" s="16">
        <v>48.68</v>
      </c>
      <c r="E17" s="68">
        <v>0.1</v>
      </c>
      <c r="F17" s="15">
        <v>0</v>
      </c>
      <c r="G17" s="15">
        <v>0</v>
      </c>
      <c r="H17" s="15">
        <v>0</v>
      </c>
      <c r="I17" s="15">
        <v>9</v>
      </c>
      <c r="J17" s="15">
        <v>0.8</v>
      </c>
      <c r="K17" s="15">
        <v>1.8</v>
      </c>
      <c r="L17" s="15">
        <v>0</v>
      </c>
      <c r="M17" s="15">
        <v>0</v>
      </c>
      <c r="N17" s="15">
        <v>0.8</v>
      </c>
      <c r="O17" s="15">
        <v>0.5</v>
      </c>
      <c r="P17" s="15">
        <v>26</v>
      </c>
      <c r="Q17" s="15">
        <v>278</v>
      </c>
      <c r="R17" s="15">
        <v>16</v>
      </c>
      <c r="S17" s="15">
        <v>9</v>
      </c>
      <c r="T17" s="15">
        <v>11</v>
      </c>
      <c r="U17" s="15">
        <v>2.2000000000000002</v>
      </c>
      <c r="V17" s="15">
        <v>0</v>
      </c>
      <c r="W17" s="15">
        <v>30</v>
      </c>
      <c r="X17" s="15">
        <v>5</v>
      </c>
      <c r="Y17" s="15">
        <v>0.2</v>
      </c>
      <c r="Z17" s="15">
        <v>0.03</v>
      </c>
      <c r="AA17" s="15">
        <v>0.02</v>
      </c>
      <c r="AB17" s="15">
        <v>0.3</v>
      </c>
      <c r="AC17" s="15">
        <v>0.4</v>
      </c>
      <c r="AD17" s="15">
        <v>10</v>
      </c>
      <c r="AE17" s="15">
        <v>0</v>
      </c>
      <c r="AF17" s="15">
        <v>0</v>
      </c>
      <c r="AG17" s="15">
        <v>0</v>
      </c>
      <c r="AH17" s="15">
        <v>19</v>
      </c>
      <c r="AI17" s="15">
        <v>18</v>
      </c>
      <c r="AJ17" s="15">
        <v>3</v>
      </c>
      <c r="AK17" s="15">
        <v>11</v>
      </c>
      <c r="AL17" s="15">
        <v>3</v>
      </c>
      <c r="AM17" s="15">
        <v>9</v>
      </c>
      <c r="AN17" s="15">
        <v>17</v>
      </c>
      <c r="AO17" s="15">
        <v>10</v>
      </c>
      <c r="AP17" s="15">
        <v>78</v>
      </c>
      <c r="AQ17" s="15">
        <v>7</v>
      </c>
      <c r="AR17" s="15">
        <v>14</v>
      </c>
      <c r="AS17" s="15">
        <v>42</v>
      </c>
      <c r="AT17" s="15">
        <v>0</v>
      </c>
      <c r="AU17" s="15">
        <v>13</v>
      </c>
      <c r="AV17" s="15">
        <v>16</v>
      </c>
      <c r="AW17" s="15">
        <v>6</v>
      </c>
      <c r="AX17" s="15">
        <v>5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86.3</v>
      </c>
      <c r="BY17" s="15">
        <v>5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</row>
    <row r="18" spans="1:89" s="17" customFormat="1" ht="14.25" x14ac:dyDescent="0.2">
      <c r="B18" s="72" t="s">
        <v>94</v>
      </c>
      <c r="C18" s="73"/>
      <c r="D18" s="18">
        <v>48.68</v>
      </c>
      <c r="E18" s="69">
        <v>0.1</v>
      </c>
      <c r="F18" s="17">
        <v>0</v>
      </c>
      <c r="G18" s="17">
        <v>0</v>
      </c>
      <c r="H18" s="17">
        <v>0</v>
      </c>
      <c r="I18" s="17">
        <v>9</v>
      </c>
      <c r="J18" s="17">
        <v>0.8</v>
      </c>
      <c r="K18" s="17">
        <v>1.8</v>
      </c>
      <c r="L18" s="17">
        <v>0</v>
      </c>
      <c r="M18" s="17">
        <v>0</v>
      </c>
      <c r="N18" s="17">
        <v>0.8</v>
      </c>
      <c r="O18" s="17">
        <v>0.5</v>
      </c>
      <c r="P18" s="17">
        <v>26</v>
      </c>
      <c r="Q18" s="17">
        <v>278</v>
      </c>
      <c r="R18" s="17">
        <v>16</v>
      </c>
      <c r="S18" s="17">
        <v>9</v>
      </c>
      <c r="T18" s="17">
        <v>11</v>
      </c>
      <c r="U18" s="17">
        <v>2.2000000000000002</v>
      </c>
      <c r="V18" s="17">
        <v>0</v>
      </c>
      <c r="W18" s="17">
        <v>30</v>
      </c>
      <c r="X18" s="17">
        <v>5</v>
      </c>
      <c r="Y18" s="17">
        <v>0.2</v>
      </c>
      <c r="Z18" s="17">
        <v>0.03</v>
      </c>
      <c r="AA18" s="17">
        <v>0.02</v>
      </c>
      <c r="AB18" s="17">
        <v>0.3</v>
      </c>
      <c r="AC18" s="17">
        <v>0.4</v>
      </c>
      <c r="AD18" s="17">
        <v>10</v>
      </c>
      <c r="AE18" s="17">
        <v>0</v>
      </c>
      <c r="AF18" s="17">
        <v>0</v>
      </c>
      <c r="AG18" s="17">
        <v>0</v>
      </c>
      <c r="AH18" s="17">
        <v>19</v>
      </c>
      <c r="AI18" s="17">
        <v>18</v>
      </c>
      <c r="AJ18" s="17">
        <v>3</v>
      </c>
      <c r="AK18" s="17">
        <v>11</v>
      </c>
      <c r="AL18" s="17">
        <v>3</v>
      </c>
      <c r="AM18" s="17">
        <v>9</v>
      </c>
      <c r="AN18" s="17">
        <v>17</v>
      </c>
      <c r="AO18" s="17">
        <v>10</v>
      </c>
      <c r="AP18" s="17">
        <v>78</v>
      </c>
      <c r="AQ18" s="17">
        <v>7</v>
      </c>
      <c r="AR18" s="17">
        <v>14</v>
      </c>
      <c r="AS18" s="17">
        <v>42</v>
      </c>
      <c r="AT18" s="17">
        <v>0</v>
      </c>
      <c r="AU18" s="17">
        <v>13</v>
      </c>
      <c r="AV18" s="17">
        <v>16</v>
      </c>
      <c r="AW18" s="17">
        <v>6</v>
      </c>
      <c r="AX18" s="17">
        <v>5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86.3</v>
      </c>
      <c r="BX18" s="17" t="e">
        <f>$D$18/#REF!*100</f>
        <v>#REF!</v>
      </c>
      <c r="BY18" s="17">
        <v>5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</row>
    <row r="19" spans="1:89" s="15" customFormat="1" ht="15" x14ac:dyDescent="0.25">
      <c r="B19" s="74" t="s">
        <v>95</v>
      </c>
      <c r="C19" s="71"/>
      <c r="D19" s="16"/>
      <c r="E19" s="68"/>
    </row>
    <row r="20" spans="1:89" s="15" customFormat="1" ht="15" x14ac:dyDescent="0.25">
      <c r="A20" s="15" t="str">
        <f>"6/1"</f>
        <v>6/1</v>
      </c>
      <c r="B20" s="70" t="s">
        <v>144</v>
      </c>
      <c r="C20" s="71" t="str">
        <f>"50"</f>
        <v>50</v>
      </c>
      <c r="D20" s="16">
        <v>31.615387999999999</v>
      </c>
      <c r="E20" s="68">
        <v>0.22</v>
      </c>
      <c r="F20" s="15">
        <v>1.1399999999999999</v>
      </c>
      <c r="G20" s="15">
        <v>0</v>
      </c>
      <c r="H20" s="15">
        <v>0</v>
      </c>
      <c r="I20" s="15">
        <v>2.7</v>
      </c>
      <c r="J20" s="15">
        <v>0.05</v>
      </c>
      <c r="K20" s="15">
        <v>0.92</v>
      </c>
      <c r="L20" s="15">
        <v>0</v>
      </c>
      <c r="M20" s="15">
        <v>0</v>
      </c>
      <c r="N20" s="15">
        <v>0.13</v>
      </c>
      <c r="O20" s="15">
        <v>0.57999999999999996</v>
      </c>
      <c r="P20" s="15">
        <v>101.27</v>
      </c>
      <c r="Q20" s="15">
        <v>125.97</v>
      </c>
      <c r="R20" s="15">
        <v>20.67</v>
      </c>
      <c r="S20" s="15">
        <v>8.91</v>
      </c>
      <c r="T20" s="15">
        <v>15.92</v>
      </c>
      <c r="U20" s="15">
        <v>0.28000000000000003</v>
      </c>
      <c r="V20" s="15">
        <v>0</v>
      </c>
      <c r="W20" s="15">
        <v>948.15</v>
      </c>
      <c r="X20" s="15">
        <v>161.13</v>
      </c>
      <c r="Y20" s="15">
        <v>0.84</v>
      </c>
      <c r="Z20" s="15">
        <v>0.02</v>
      </c>
      <c r="AA20" s="15">
        <v>0.02</v>
      </c>
      <c r="AB20" s="15">
        <v>0.34</v>
      </c>
      <c r="AC20" s="15">
        <v>0.43</v>
      </c>
      <c r="AD20" s="15">
        <v>16.93</v>
      </c>
      <c r="AE20" s="15">
        <v>0</v>
      </c>
      <c r="AF20" s="15">
        <v>0</v>
      </c>
      <c r="AG20" s="15">
        <v>0</v>
      </c>
      <c r="AH20" s="15">
        <v>28.62</v>
      </c>
      <c r="AI20" s="15">
        <v>26.66</v>
      </c>
      <c r="AJ20" s="15">
        <v>9.26</v>
      </c>
      <c r="AK20" s="15">
        <v>20.2</v>
      </c>
      <c r="AL20" s="15">
        <v>5.1100000000000003</v>
      </c>
      <c r="AM20" s="15">
        <v>24.05</v>
      </c>
      <c r="AN20" s="15">
        <v>30.64</v>
      </c>
      <c r="AO20" s="15">
        <v>35.270000000000003</v>
      </c>
      <c r="AP20" s="15">
        <v>75.12</v>
      </c>
      <c r="AQ20" s="15">
        <v>12.09</v>
      </c>
      <c r="AR20" s="15">
        <v>20.09</v>
      </c>
      <c r="AS20" s="15">
        <v>123.1</v>
      </c>
      <c r="AT20" s="15">
        <v>0.28999999999999998</v>
      </c>
      <c r="AU20" s="15">
        <v>24.99</v>
      </c>
      <c r="AV20" s="15">
        <v>25.32</v>
      </c>
      <c r="AW20" s="15">
        <v>20.69</v>
      </c>
      <c r="AX20" s="15">
        <v>8.5399999999999991</v>
      </c>
      <c r="AY20" s="15">
        <v>0.05</v>
      </c>
      <c r="AZ20" s="15">
        <v>0.02</v>
      </c>
      <c r="BA20" s="15">
        <v>0.01</v>
      </c>
      <c r="BB20" s="15">
        <v>0.03</v>
      </c>
      <c r="BC20" s="15">
        <v>0.03</v>
      </c>
      <c r="BD20" s="15">
        <v>0.14000000000000001</v>
      </c>
      <c r="BE20" s="15">
        <v>0</v>
      </c>
      <c r="BF20" s="15">
        <v>0.11</v>
      </c>
      <c r="BG20" s="15">
        <v>0</v>
      </c>
      <c r="BH20" s="15">
        <v>7.0000000000000007E-2</v>
      </c>
      <c r="BI20" s="15">
        <v>0.01</v>
      </c>
      <c r="BJ20" s="15">
        <v>0.01</v>
      </c>
      <c r="BK20" s="15">
        <v>0</v>
      </c>
      <c r="BL20" s="15">
        <v>0.03</v>
      </c>
      <c r="BM20" s="15">
        <v>0.03</v>
      </c>
      <c r="BN20" s="15">
        <v>0.41</v>
      </c>
      <c r="BO20" s="15">
        <v>0.01</v>
      </c>
      <c r="BP20" s="15">
        <v>0</v>
      </c>
      <c r="BQ20" s="15">
        <v>1.02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40.94</v>
      </c>
      <c r="BY20" s="15">
        <v>158.03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0.5</v>
      </c>
      <c r="CK20" s="15">
        <v>0.25</v>
      </c>
    </row>
    <row r="21" spans="1:89" s="15" customFormat="1" ht="15" x14ac:dyDescent="0.25">
      <c r="A21" s="15" t="str">
        <f>"14/2"</f>
        <v>14/2</v>
      </c>
      <c r="B21" s="70" t="s">
        <v>139</v>
      </c>
      <c r="C21" s="71" t="str">
        <f>"180"</f>
        <v>180</v>
      </c>
      <c r="D21" s="16">
        <v>98.092686599999993</v>
      </c>
      <c r="E21" s="68">
        <v>0.48</v>
      </c>
      <c r="F21" s="15">
        <v>1.4</v>
      </c>
      <c r="G21" s="15">
        <v>0</v>
      </c>
      <c r="H21" s="15">
        <v>0</v>
      </c>
      <c r="I21" s="15">
        <v>1.59</v>
      </c>
      <c r="J21" s="15">
        <v>13.3</v>
      </c>
      <c r="K21" s="15">
        <v>1.58</v>
      </c>
      <c r="L21" s="15">
        <v>0</v>
      </c>
      <c r="M21" s="15">
        <v>0</v>
      </c>
      <c r="N21" s="15">
        <v>0.14000000000000001</v>
      </c>
      <c r="O21" s="15">
        <v>1.26</v>
      </c>
      <c r="P21" s="15">
        <v>145.94</v>
      </c>
      <c r="Q21" s="15">
        <v>322.29000000000002</v>
      </c>
      <c r="R21" s="15">
        <v>14.04</v>
      </c>
      <c r="S21" s="15">
        <v>26.03</v>
      </c>
      <c r="T21" s="15">
        <v>64.510000000000005</v>
      </c>
      <c r="U21" s="15">
        <v>0.85</v>
      </c>
      <c r="V21" s="15">
        <v>0</v>
      </c>
      <c r="W21" s="15">
        <v>699.84</v>
      </c>
      <c r="X21" s="15">
        <v>145.62</v>
      </c>
      <c r="Y21" s="15">
        <v>1.22</v>
      </c>
      <c r="Z21" s="15">
        <v>0.09</v>
      </c>
      <c r="AA21" s="15">
        <v>0.04</v>
      </c>
      <c r="AB21" s="15">
        <v>0.71</v>
      </c>
      <c r="AC21" s="15">
        <v>1.58</v>
      </c>
      <c r="AD21" s="15">
        <v>4.68</v>
      </c>
      <c r="AE21" s="15">
        <v>0</v>
      </c>
      <c r="AF21" s="15">
        <v>0</v>
      </c>
      <c r="AG21" s="15">
        <v>0</v>
      </c>
      <c r="AH21" s="15">
        <v>94.37</v>
      </c>
      <c r="AI21" s="15">
        <v>76.58</v>
      </c>
      <c r="AJ21" s="15">
        <v>18.420000000000002</v>
      </c>
      <c r="AK21" s="15">
        <v>62</v>
      </c>
      <c r="AL21" s="15">
        <v>31.36</v>
      </c>
      <c r="AM21" s="15">
        <v>78.28</v>
      </c>
      <c r="AN21" s="15">
        <v>82.76</v>
      </c>
      <c r="AO21" s="15">
        <v>159.25</v>
      </c>
      <c r="AP21" s="15">
        <v>138.82</v>
      </c>
      <c r="AQ21" s="15">
        <v>33.549999999999997</v>
      </c>
      <c r="AR21" s="15">
        <v>126.71</v>
      </c>
      <c r="AS21" s="15">
        <v>328.23</v>
      </c>
      <c r="AT21" s="15">
        <v>27.41</v>
      </c>
      <c r="AU21" s="15">
        <v>83.31</v>
      </c>
      <c r="AV21" s="15">
        <v>69.22</v>
      </c>
      <c r="AW21" s="15">
        <v>62.27</v>
      </c>
      <c r="AX21" s="15">
        <v>36.24</v>
      </c>
      <c r="AY21" s="15">
        <v>0.05</v>
      </c>
      <c r="AZ21" s="15">
        <v>0.02</v>
      </c>
      <c r="BA21" s="15">
        <v>0.01</v>
      </c>
      <c r="BB21" s="15">
        <v>0.03</v>
      </c>
      <c r="BC21" s="15">
        <v>0.03</v>
      </c>
      <c r="BD21" s="15">
        <v>0.15</v>
      </c>
      <c r="BE21" s="15">
        <v>0.02</v>
      </c>
      <c r="BF21" s="15">
        <v>0.28000000000000003</v>
      </c>
      <c r="BG21" s="15">
        <v>0.01</v>
      </c>
      <c r="BH21" s="15">
        <v>0.09</v>
      </c>
      <c r="BI21" s="15">
        <v>0.01</v>
      </c>
      <c r="BJ21" s="15">
        <v>0.01</v>
      </c>
      <c r="BK21" s="15">
        <v>0</v>
      </c>
      <c r="BL21" s="15">
        <v>0.03</v>
      </c>
      <c r="BM21" s="15">
        <v>0.03</v>
      </c>
      <c r="BN21" s="15">
        <v>0.73</v>
      </c>
      <c r="BO21" s="15">
        <v>0.01</v>
      </c>
      <c r="BP21" s="15">
        <v>0</v>
      </c>
      <c r="BQ21" s="15">
        <v>1.57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180.72</v>
      </c>
      <c r="BY21" s="15">
        <v>116.64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0.36</v>
      </c>
    </row>
    <row r="22" spans="1:89" s="15" customFormat="1" ht="15" x14ac:dyDescent="0.25">
      <c r="A22" s="15" t="str">
        <f>"3/8"</f>
        <v>3/8</v>
      </c>
      <c r="B22" s="70" t="s">
        <v>141</v>
      </c>
      <c r="C22" s="71" t="str">
        <f>"180"</f>
        <v>180</v>
      </c>
      <c r="D22" s="16">
        <v>260.24866650000001</v>
      </c>
      <c r="E22" s="68">
        <v>5.9</v>
      </c>
      <c r="F22" s="15">
        <v>3.51</v>
      </c>
      <c r="G22" s="15">
        <v>0</v>
      </c>
      <c r="H22" s="15">
        <v>0</v>
      </c>
      <c r="I22" s="15">
        <v>2.46</v>
      </c>
      <c r="J22" s="15">
        <v>15.37</v>
      </c>
      <c r="K22" s="15">
        <v>1.85</v>
      </c>
      <c r="L22" s="15">
        <v>0</v>
      </c>
      <c r="M22" s="15">
        <v>0</v>
      </c>
      <c r="N22" s="15">
        <v>0.26</v>
      </c>
      <c r="O22" s="15">
        <v>2.4900000000000002</v>
      </c>
      <c r="P22" s="15">
        <v>227.23</v>
      </c>
      <c r="Q22" s="15">
        <v>767.68</v>
      </c>
      <c r="R22" s="15">
        <v>20.55</v>
      </c>
      <c r="S22" s="15">
        <v>36.450000000000003</v>
      </c>
      <c r="T22" s="15">
        <v>167.33</v>
      </c>
      <c r="U22" s="15">
        <v>2.4700000000000002</v>
      </c>
      <c r="V22" s="15">
        <v>0</v>
      </c>
      <c r="W22" s="15">
        <v>18</v>
      </c>
      <c r="X22" s="15">
        <v>3.38</v>
      </c>
      <c r="Y22" s="15">
        <v>2.81</v>
      </c>
      <c r="Z22" s="15">
        <v>0.13</v>
      </c>
      <c r="AA22" s="15">
        <v>0.13</v>
      </c>
      <c r="AB22" s="15">
        <v>3.36</v>
      </c>
      <c r="AC22" s="15">
        <v>8.01</v>
      </c>
      <c r="AD22" s="15">
        <v>9.61</v>
      </c>
      <c r="AE22" s="15">
        <v>0</v>
      </c>
      <c r="AF22" s="15">
        <v>0</v>
      </c>
      <c r="AG22" s="15">
        <v>0</v>
      </c>
      <c r="AH22" s="15">
        <v>993.17</v>
      </c>
      <c r="AI22" s="15">
        <v>1074.3699999999999</v>
      </c>
      <c r="AJ22" s="15">
        <v>293.68</v>
      </c>
      <c r="AK22" s="15">
        <v>553.16999999999996</v>
      </c>
      <c r="AL22" s="15">
        <v>154.75</v>
      </c>
      <c r="AM22" s="15">
        <v>549.13</v>
      </c>
      <c r="AN22" s="15">
        <v>752.24</v>
      </c>
      <c r="AO22" s="15">
        <v>832.77</v>
      </c>
      <c r="AP22" s="15">
        <v>1200.73</v>
      </c>
      <c r="AQ22" s="15">
        <v>466.53</v>
      </c>
      <c r="AR22" s="15">
        <v>639.48</v>
      </c>
      <c r="AS22" s="15">
        <v>2187.69</v>
      </c>
      <c r="AT22" s="15">
        <v>184.5</v>
      </c>
      <c r="AU22" s="15">
        <v>467.52</v>
      </c>
      <c r="AV22" s="15">
        <v>524.79</v>
      </c>
      <c r="AW22" s="15">
        <v>450.34</v>
      </c>
      <c r="AX22" s="15">
        <v>178.52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0.37</v>
      </c>
      <c r="BG22" s="15">
        <v>0</v>
      </c>
      <c r="BH22" s="15">
        <v>0.21</v>
      </c>
      <c r="BI22" s="15">
        <v>0.01</v>
      </c>
      <c r="BJ22" s="15">
        <v>0.03</v>
      </c>
      <c r="BK22" s="15">
        <v>0</v>
      </c>
      <c r="BL22" s="15">
        <v>0</v>
      </c>
      <c r="BM22" s="15">
        <v>0</v>
      </c>
      <c r="BN22" s="15">
        <v>1.29</v>
      </c>
      <c r="BO22" s="15">
        <v>0</v>
      </c>
      <c r="BP22" s="15">
        <v>0</v>
      </c>
      <c r="BQ22" s="15">
        <v>3.29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193.03</v>
      </c>
      <c r="BY22" s="15">
        <v>3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0.45</v>
      </c>
    </row>
    <row r="23" spans="1:89" s="15" customFormat="1" ht="15" x14ac:dyDescent="0.25">
      <c r="A23" s="15" t="str">
        <f>"37/10"</f>
        <v>37/10</v>
      </c>
      <c r="B23" s="70" t="s">
        <v>96</v>
      </c>
      <c r="C23" s="71" t="str">
        <f>"180"</f>
        <v>180</v>
      </c>
      <c r="D23" s="16">
        <v>69.316496999999998</v>
      </c>
      <c r="E23" s="68">
        <v>0.03</v>
      </c>
      <c r="F23" s="15">
        <v>0</v>
      </c>
      <c r="G23" s="15">
        <v>0</v>
      </c>
      <c r="H23" s="15">
        <v>0</v>
      </c>
      <c r="I23" s="15">
        <v>14.37</v>
      </c>
      <c r="J23" s="15">
        <v>0.8</v>
      </c>
      <c r="K23" s="15">
        <v>2.98</v>
      </c>
      <c r="L23" s="15">
        <v>0</v>
      </c>
      <c r="M23" s="15">
        <v>0</v>
      </c>
      <c r="N23" s="15">
        <v>0.68</v>
      </c>
      <c r="O23" s="15">
        <v>0.64</v>
      </c>
      <c r="P23" s="15">
        <v>1.56</v>
      </c>
      <c r="Q23" s="15">
        <v>6.95</v>
      </c>
      <c r="R23" s="15">
        <v>8.1199999999999992</v>
      </c>
      <c r="S23" s="15">
        <v>2.1800000000000002</v>
      </c>
      <c r="T23" s="15">
        <v>2.13</v>
      </c>
      <c r="U23" s="15">
        <v>0.42</v>
      </c>
      <c r="V23" s="15">
        <v>0</v>
      </c>
      <c r="W23" s="15">
        <v>595.35</v>
      </c>
      <c r="X23" s="15">
        <v>110.3</v>
      </c>
      <c r="Y23" s="15">
        <v>0.51</v>
      </c>
      <c r="Z23" s="15">
        <v>0.01</v>
      </c>
      <c r="AA23" s="15">
        <v>0.04</v>
      </c>
      <c r="AB23" s="15">
        <v>0.14000000000000001</v>
      </c>
      <c r="AC23" s="15">
        <v>0.19</v>
      </c>
      <c r="AD23" s="15">
        <v>54</v>
      </c>
      <c r="AE23" s="15">
        <v>0</v>
      </c>
      <c r="AF23" s="15">
        <v>0</v>
      </c>
      <c r="AG23" s="15">
        <v>0</v>
      </c>
      <c r="AH23" s="15">
        <v>0.04</v>
      </c>
      <c r="AI23" s="15">
        <v>0.04</v>
      </c>
      <c r="AJ23" s="15">
        <v>0.01</v>
      </c>
      <c r="AK23" s="15">
        <v>0.02</v>
      </c>
      <c r="AL23" s="15">
        <v>0.01</v>
      </c>
      <c r="AM23" s="15">
        <v>0.02</v>
      </c>
      <c r="AN23" s="15">
        <v>0.02</v>
      </c>
      <c r="AO23" s="15">
        <v>0.08</v>
      </c>
      <c r="AP23" s="15">
        <v>0.06</v>
      </c>
      <c r="AQ23" s="15">
        <v>0.01</v>
      </c>
      <c r="AR23" s="15">
        <v>0.03</v>
      </c>
      <c r="AS23" s="15">
        <v>0.11</v>
      </c>
      <c r="AT23" s="15">
        <v>35.72</v>
      </c>
      <c r="AU23" s="15">
        <v>0.01</v>
      </c>
      <c r="AV23" s="15">
        <v>0.03</v>
      </c>
      <c r="AW23" s="15">
        <v>0.01</v>
      </c>
      <c r="AX23" s="15">
        <v>0.01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0.03</v>
      </c>
      <c r="BF23" s="15">
        <v>0.01</v>
      </c>
      <c r="BG23" s="15">
        <v>0.01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0.01</v>
      </c>
      <c r="BN23" s="15">
        <v>0</v>
      </c>
      <c r="BO23" s="15">
        <v>0</v>
      </c>
      <c r="BP23" s="15">
        <v>0</v>
      </c>
      <c r="BQ23" s="15">
        <v>0.06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208.9</v>
      </c>
      <c r="BY23" s="15">
        <v>99.23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9</v>
      </c>
      <c r="CK23" s="15">
        <v>0</v>
      </c>
    </row>
    <row r="24" spans="1:89" s="15" customFormat="1" ht="15" x14ac:dyDescent="0.25">
      <c r="A24" s="15" t="str">
        <f>"-"</f>
        <v>-</v>
      </c>
      <c r="B24" s="70" t="s">
        <v>97</v>
      </c>
      <c r="C24" s="71" t="str">
        <f>"30"</f>
        <v>30</v>
      </c>
      <c r="D24" s="16">
        <v>100.98990631479369</v>
      </c>
      <c r="E24" s="68">
        <v>0</v>
      </c>
      <c r="F24" s="15">
        <v>0</v>
      </c>
      <c r="G24" s="15">
        <v>0</v>
      </c>
      <c r="H24" s="15">
        <v>0</v>
      </c>
      <c r="I24" s="15">
        <v>0.5</v>
      </c>
      <c r="J24" s="15">
        <v>20.57</v>
      </c>
      <c r="K24" s="15">
        <v>0.09</v>
      </c>
      <c r="L24" s="15">
        <v>0</v>
      </c>
      <c r="M24" s="15">
        <v>0</v>
      </c>
      <c r="N24" s="15">
        <v>0</v>
      </c>
      <c r="O24" s="15">
        <v>0.81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229.56</v>
      </c>
      <c r="AI24" s="15">
        <v>76.13</v>
      </c>
      <c r="AJ24" s="15">
        <v>45.13</v>
      </c>
      <c r="AK24" s="15">
        <v>90.25</v>
      </c>
      <c r="AL24" s="15">
        <v>34.14</v>
      </c>
      <c r="AM24" s="15">
        <v>163.24</v>
      </c>
      <c r="AN24" s="15">
        <v>101.24</v>
      </c>
      <c r="AO24" s="15">
        <v>141.27000000000001</v>
      </c>
      <c r="AP24" s="15">
        <v>116.55</v>
      </c>
      <c r="AQ24" s="15">
        <v>61.22</v>
      </c>
      <c r="AR24" s="15">
        <v>108.31</v>
      </c>
      <c r="AS24" s="15">
        <v>905.68</v>
      </c>
      <c r="AT24" s="15">
        <v>0</v>
      </c>
      <c r="AU24" s="15">
        <v>295.08999999999997</v>
      </c>
      <c r="AV24" s="15">
        <v>128.32</v>
      </c>
      <c r="AW24" s="15">
        <v>85.15</v>
      </c>
      <c r="AX24" s="15">
        <v>67.489999999999995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0.04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0.03</v>
      </c>
      <c r="BO24" s="15">
        <v>0</v>
      </c>
      <c r="BP24" s="15">
        <v>0</v>
      </c>
      <c r="BQ24" s="15">
        <v>0.13</v>
      </c>
      <c r="BR24" s="15">
        <v>0.01</v>
      </c>
      <c r="BS24" s="15">
        <v>0</v>
      </c>
      <c r="BT24" s="15">
        <v>0</v>
      </c>
      <c r="BU24" s="15">
        <v>0</v>
      </c>
      <c r="BV24" s="15">
        <v>0</v>
      </c>
      <c r="BW24" s="15">
        <v>17.64</v>
      </c>
      <c r="BY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</row>
    <row r="25" spans="1:89" s="15" customFormat="1" ht="15" x14ac:dyDescent="0.25">
      <c r="A25" s="15" t="str">
        <f>"-"</f>
        <v>-</v>
      </c>
      <c r="B25" s="70" t="s">
        <v>98</v>
      </c>
      <c r="C25" s="71" t="str">
        <f>"15"</f>
        <v>15</v>
      </c>
      <c r="D25" s="16">
        <v>29.006999999999998</v>
      </c>
      <c r="E25" s="68">
        <v>0.03</v>
      </c>
      <c r="F25" s="15">
        <v>0</v>
      </c>
      <c r="G25" s="15">
        <v>0</v>
      </c>
      <c r="H25" s="15">
        <v>0</v>
      </c>
      <c r="I25" s="15">
        <v>0.18</v>
      </c>
      <c r="J25" s="15">
        <v>4.83</v>
      </c>
      <c r="K25" s="15">
        <v>1.25</v>
      </c>
      <c r="L25" s="15">
        <v>0</v>
      </c>
      <c r="M25" s="15">
        <v>0</v>
      </c>
      <c r="N25" s="15">
        <v>0.15</v>
      </c>
      <c r="O25" s="15">
        <v>0.38</v>
      </c>
      <c r="P25" s="15">
        <v>91.5</v>
      </c>
      <c r="Q25" s="15">
        <v>36.75</v>
      </c>
      <c r="R25" s="15">
        <v>5.25</v>
      </c>
      <c r="S25" s="15">
        <v>7.05</v>
      </c>
      <c r="T25" s="15">
        <v>23.7</v>
      </c>
      <c r="U25" s="15">
        <v>0.59</v>
      </c>
      <c r="V25" s="15">
        <v>0</v>
      </c>
      <c r="W25" s="15">
        <v>0.75</v>
      </c>
      <c r="X25" s="15">
        <v>0.15</v>
      </c>
      <c r="Y25" s="15">
        <v>0.21</v>
      </c>
      <c r="Z25" s="15">
        <v>0.03</v>
      </c>
      <c r="AA25" s="15">
        <v>0.01</v>
      </c>
      <c r="AB25" s="15">
        <v>0.11</v>
      </c>
      <c r="AC25" s="15">
        <v>0.3</v>
      </c>
      <c r="AD25" s="15">
        <v>0</v>
      </c>
      <c r="AE25" s="15">
        <v>0</v>
      </c>
      <c r="AF25" s="15">
        <v>0</v>
      </c>
      <c r="AG25" s="15">
        <v>0</v>
      </c>
      <c r="AH25" s="15">
        <v>64.05</v>
      </c>
      <c r="AI25" s="15">
        <v>33.450000000000003</v>
      </c>
      <c r="AJ25" s="15">
        <v>13.95</v>
      </c>
      <c r="AK25" s="15">
        <v>29.7</v>
      </c>
      <c r="AL25" s="15">
        <v>12</v>
      </c>
      <c r="AM25" s="15">
        <v>55.65</v>
      </c>
      <c r="AN25" s="15">
        <v>44.55</v>
      </c>
      <c r="AO25" s="15">
        <v>43.65</v>
      </c>
      <c r="AP25" s="15">
        <v>69.599999999999994</v>
      </c>
      <c r="AQ25" s="15">
        <v>18.600000000000001</v>
      </c>
      <c r="AR25" s="15">
        <v>46.5</v>
      </c>
      <c r="AS25" s="15">
        <v>229.35</v>
      </c>
      <c r="AT25" s="15">
        <v>0</v>
      </c>
      <c r="AU25" s="15">
        <v>78.900000000000006</v>
      </c>
      <c r="AV25" s="15">
        <v>43.65</v>
      </c>
      <c r="AW25" s="15">
        <v>27</v>
      </c>
      <c r="AX25" s="15">
        <v>19.5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0.02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0.02</v>
      </c>
      <c r="BO25" s="15">
        <v>0</v>
      </c>
      <c r="BP25" s="15">
        <v>0</v>
      </c>
      <c r="BQ25" s="15">
        <v>7.0000000000000007E-2</v>
      </c>
      <c r="BR25" s="15">
        <v>0.01</v>
      </c>
      <c r="BS25" s="15">
        <v>0</v>
      </c>
      <c r="BT25" s="15">
        <v>0</v>
      </c>
      <c r="BU25" s="15">
        <v>0</v>
      </c>
      <c r="BV25" s="15">
        <v>0</v>
      </c>
      <c r="BW25" s="15">
        <v>7.05</v>
      </c>
      <c r="BY25" s="15">
        <v>0.13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</row>
    <row r="26" spans="1:89" s="17" customFormat="1" ht="14.25" x14ac:dyDescent="0.2">
      <c r="B26" s="72" t="s">
        <v>99</v>
      </c>
      <c r="C26" s="73"/>
      <c r="D26" s="18">
        <v>589.27</v>
      </c>
      <c r="E26" s="69">
        <v>6.65</v>
      </c>
      <c r="F26" s="17">
        <v>6.05</v>
      </c>
      <c r="G26" s="17">
        <v>0</v>
      </c>
      <c r="H26" s="17">
        <v>0</v>
      </c>
      <c r="I26" s="17">
        <v>21.81</v>
      </c>
      <c r="J26" s="17">
        <v>54.91</v>
      </c>
      <c r="K26" s="17">
        <v>8.67</v>
      </c>
      <c r="L26" s="17">
        <v>0</v>
      </c>
      <c r="M26" s="17">
        <v>0</v>
      </c>
      <c r="N26" s="17">
        <v>1.35</v>
      </c>
      <c r="O26" s="17">
        <v>6.16</v>
      </c>
      <c r="P26" s="17">
        <v>567.5</v>
      </c>
      <c r="Q26" s="17">
        <v>1259.6400000000001</v>
      </c>
      <c r="R26" s="17">
        <v>68.63</v>
      </c>
      <c r="S26" s="17">
        <v>80.63</v>
      </c>
      <c r="T26" s="17">
        <v>273.60000000000002</v>
      </c>
      <c r="U26" s="17">
        <v>4.6100000000000003</v>
      </c>
      <c r="V26" s="17">
        <v>0</v>
      </c>
      <c r="W26" s="17">
        <v>2262.09</v>
      </c>
      <c r="X26" s="17">
        <v>420.57</v>
      </c>
      <c r="Y26" s="17">
        <v>5.59</v>
      </c>
      <c r="Z26" s="17">
        <v>0.26</v>
      </c>
      <c r="AA26" s="17">
        <v>0.25</v>
      </c>
      <c r="AB26" s="17">
        <v>4.6500000000000004</v>
      </c>
      <c r="AC26" s="17">
        <v>10.5</v>
      </c>
      <c r="AD26" s="17">
        <v>85.22</v>
      </c>
      <c r="AE26" s="17">
        <v>0</v>
      </c>
      <c r="AF26" s="17">
        <v>0</v>
      </c>
      <c r="AG26" s="17">
        <v>0</v>
      </c>
      <c r="AH26" s="17">
        <v>1409.81</v>
      </c>
      <c r="AI26" s="17">
        <v>1287.22</v>
      </c>
      <c r="AJ26" s="17">
        <v>380.45</v>
      </c>
      <c r="AK26" s="17">
        <v>755.34</v>
      </c>
      <c r="AL26" s="17">
        <v>237.37</v>
      </c>
      <c r="AM26" s="17">
        <v>870.38</v>
      </c>
      <c r="AN26" s="17">
        <v>1011.45</v>
      </c>
      <c r="AO26" s="17">
        <v>1212.29</v>
      </c>
      <c r="AP26" s="17">
        <v>1600.89</v>
      </c>
      <c r="AQ26" s="17">
        <v>592</v>
      </c>
      <c r="AR26" s="17">
        <v>941.11</v>
      </c>
      <c r="AS26" s="17">
        <v>3774.16</v>
      </c>
      <c r="AT26" s="17">
        <v>247.92</v>
      </c>
      <c r="AU26" s="17">
        <v>949.82</v>
      </c>
      <c r="AV26" s="17">
        <v>791.32</v>
      </c>
      <c r="AW26" s="17">
        <v>645.47</v>
      </c>
      <c r="AX26" s="17">
        <v>310.31</v>
      </c>
      <c r="AY26" s="17">
        <v>0.1</v>
      </c>
      <c r="AZ26" s="17">
        <v>0.04</v>
      </c>
      <c r="BA26" s="17">
        <v>0.02</v>
      </c>
      <c r="BB26" s="17">
        <v>0.05</v>
      </c>
      <c r="BC26" s="17">
        <v>0.06</v>
      </c>
      <c r="BD26" s="17">
        <v>0.3</v>
      </c>
      <c r="BE26" s="17">
        <v>0.04</v>
      </c>
      <c r="BF26" s="17">
        <v>0.82</v>
      </c>
      <c r="BG26" s="17">
        <v>0.02</v>
      </c>
      <c r="BH26" s="17">
        <v>0.38</v>
      </c>
      <c r="BI26" s="17">
        <v>0.03</v>
      </c>
      <c r="BJ26" s="17">
        <v>0.06</v>
      </c>
      <c r="BK26" s="17">
        <v>0</v>
      </c>
      <c r="BL26" s="17">
        <v>0.06</v>
      </c>
      <c r="BM26" s="17">
        <v>0.08</v>
      </c>
      <c r="BN26" s="17">
        <v>2.48</v>
      </c>
      <c r="BO26" s="17">
        <v>0.02</v>
      </c>
      <c r="BP26" s="17">
        <v>0</v>
      </c>
      <c r="BQ26" s="17">
        <v>6.13</v>
      </c>
      <c r="BR26" s="17">
        <v>0.03</v>
      </c>
      <c r="BS26" s="17">
        <v>0</v>
      </c>
      <c r="BT26" s="17">
        <v>0</v>
      </c>
      <c r="BU26" s="17">
        <v>0</v>
      </c>
      <c r="BV26" s="17">
        <v>0</v>
      </c>
      <c r="BW26" s="17">
        <v>648.28</v>
      </c>
      <c r="BX26" s="17" t="e">
        <f>$D$26/#REF!*100</f>
        <v>#REF!</v>
      </c>
      <c r="BY26" s="17">
        <v>377.02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9.5</v>
      </c>
      <c r="CK26" s="17">
        <v>1.06</v>
      </c>
    </row>
    <row r="27" spans="1:89" s="15" customFormat="1" ht="15" x14ac:dyDescent="0.25">
      <c r="B27" s="74" t="s">
        <v>100</v>
      </c>
      <c r="C27" s="71"/>
      <c r="D27" s="16"/>
      <c r="E27" s="68"/>
    </row>
    <row r="28" spans="1:89" s="15" customFormat="1" ht="15" x14ac:dyDescent="0.25">
      <c r="A28" s="15" t="str">
        <f>"37/12"</f>
        <v>37/12</v>
      </c>
      <c r="B28" s="70" t="s">
        <v>140</v>
      </c>
      <c r="C28" s="75">
        <v>60</v>
      </c>
      <c r="D28" s="16">
        <v>565.38059142857151</v>
      </c>
      <c r="E28" s="68">
        <v>2.81</v>
      </c>
      <c r="F28" s="15">
        <v>3.4</v>
      </c>
      <c r="G28" s="15">
        <v>0</v>
      </c>
      <c r="H28" s="15">
        <v>0</v>
      </c>
      <c r="I28" s="15">
        <v>62.01</v>
      </c>
      <c r="J28" s="15">
        <v>47.67</v>
      </c>
      <c r="K28" s="15">
        <v>3.3</v>
      </c>
      <c r="L28" s="15">
        <v>0</v>
      </c>
      <c r="M28" s="15">
        <v>0</v>
      </c>
      <c r="N28" s="15">
        <v>0.3</v>
      </c>
      <c r="O28" s="15">
        <v>2.1</v>
      </c>
      <c r="P28" s="15">
        <v>429.35</v>
      </c>
      <c r="Q28" s="15">
        <v>231.07</v>
      </c>
      <c r="R28" s="15">
        <v>55.58</v>
      </c>
      <c r="S28" s="15">
        <v>20.420000000000002</v>
      </c>
      <c r="T28" s="15">
        <v>103.98</v>
      </c>
      <c r="U28" s="15">
        <v>2.19</v>
      </c>
      <c r="V28" s="15">
        <v>27.93</v>
      </c>
      <c r="W28" s="15">
        <v>13.99</v>
      </c>
      <c r="X28" s="15">
        <v>49.53</v>
      </c>
      <c r="Y28" s="15">
        <v>3.52</v>
      </c>
      <c r="Z28" s="15">
        <v>0.11</v>
      </c>
      <c r="AA28" s="15">
        <v>0.11</v>
      </c>
      <c r="AB28" s="15">
        <v>0.85</v>
      </c>
      <c r="AC28" s="15">
        <v>3.13</v>
      </c>
      <c r="AD28" s="15">
        <v>0.28999999999999998</v>
      </c>
      <c r="AE28" s="15">
        <v>0</v>
      </c>
      <c r="AF28" s="15">
        <v>32.53</v>
      </c>
      <c r="AG28" s="15">
        <v>32.119999999999997</v>
      </c>
      <c r="AH28" s="15">
        <v>770.32</v>
      </c>
      <c r="AI28" s="15">
        <v>334.44</v>
      </c>
      <c r="AJ28" s="15">
        <v>176.91</v>
      </c>
      <c r="AK28" s="15">
        <v>325.52</v>
      </c>
      <c r="AL28" s="15">
        <v>106.52</v>
      </c>
      <c r="AM28" s="15">
        <v>470.62</v>
      </c>
      <c r="AN28" s="15">
        <v>325.98</v>
      </c>
      <c r="AO28" s="15">
        <v>385.8</v>
      </c>
      <c r="AP28" s="15">
        <v>396.46</v>
      </c>
      <c r="AQ28" s="15">
        <v>186.97</v>
      </c>
      <c r="AR28" s="15">
        <v>304.66000000000003</v>
      </c>
      <c r="AS28" s="15">
        <v>2451.15</v>
      </c>
      <c r="AT28" s="15">
        <v>1.69</v>
      </c>
      <c r="AU28" s="15">
        <v>752.41</v>
      </c>
      <c r="AV28" s="15">
        <v>476.03</v>
      </c>
      <c r="AW28" s="15">
        <v>275.41000000000003</v>
      </c>
      <c r="AX28" s="15">
        <v>185.71</v>
      </c>
      <c r="AY28" s="15">
        <v>0.06</v>
      </c>
      <c r="AZ28" s="15">
        <v>0.03</v>
      </c>
      <c r="BA28" s="15">
        <v>0.01</v>
      </c>
      <c r="BB28" s="15">
        <v>0.03</v>
      </c>
      <c r="BC28" s="15">
        <v>0.04</v>
      </c>
      <c r="BD28" s="15">
        <v>0.18</v>
      </c>
      <c r="BE28" s="15">
        <v>0</v>
      </c>
      <c r="BF28" s="15">
        <v>0.87</v>
      </c>
      <c r="BG28" s="15">
        <v>0</v>
      </c>
      <c r="BH28" s="15">
        <v>0.35</v>
      </c>
      <c r="BI28" s="15">
        <v>0.01</v>
      </c>
      <c r="BJ28" s="15">
        <v>0.03</v>
      </c>
      <c r="BK28" s="15">
        <v>0</v>
      </c>
      <c r="BL28" s="15">
        <v>0.03</v>
      </c>
      <c r="BM28" s="15">
        <v>0.06</v>
      </c>
      <c r="BN28" s="15">
        <v>1.55</v>
      </c>
      <c r="BO28" s="15">
        <v>0</v>
      </c>
      <c r="BP28" s="15">
        <v>0</v>
      </c>
      <c r="BQ28" s="15">
        <v>3.43</v>
      </c>
      <c r="BR28" s="15">
        <v>0.02</v>
      </c>
      <c r="BS28" s="15">
        <v>0</v>
      </c>
      <c r="BT28" s="15">
        <v>0</v>
      </c>
      <c r="BU28" s="15">
        <v>0</v>
      </c>
      <c r="BV28" s="15">
        <v>0</v>
      </c>
      <c r="BW28" s="15">
        <v>69.97</v>
      </c>
      <c r="BY28" s="15">
        <v>30.26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5.14</v>
      </c>
      <c r="CK28" s="15">
        <v>1.03</v>
      </c>
    </row>
    <row r="29" spans="1:89" s="15" customFormat="1" ht="15" x14ac:dyDescent="0.25">
      <c r="A29" s="15" t="str">
        <f>"29/10"</f>
        <v>29/10</v>
      </c>
      <c r="B29" s="70" t="s">
        <v>143</v>
      </c>
      <c r="C29" s="71" t="str">
        <f>"180"</f>
        <v>180</v>
      </c>
      <c r="D29" s="16">
        <v>33.736764292682913</v>
      </c>
      <c r="E29" s="68">
        <v>0</v>
      </c>
      <c r="F29" s="15">
        <v>0</v>
      </c>
      <c r="G29" s="15">
        <v>0</v>
      </c>
      <c r="H29" s="15">
        <v>0</v>
      </c>
      <c r="I29" s="15">
        <v>8.65</v>
      </c>
      <c r="J29" s="15">
        <v>0</v>
      </c>
      <c r="K29" s="15">
        <v>7.0000000000000007E-2</v>
      </c>
      <c r="L29" s="15">
        <v>0</v>
      </c>
      <c r="M29" s="15">
        <v>0</v>
      </c>
      <c r="N29" s="15">
        <v>0.09</v>
      </c>
      <c r="O29" s="15">
        <v>0.04</v>
      </c>
      <c r="P29" s="15">
        <v>0.25</v>
      </c>
      <c r="Q29" s="15">
        <v>2.67</v>
      </c>
      <c r="R29" s="15">
        <v>0.83</v>
      </c>
      <c r="S29" s="15">
        <v>0.17</v>
      </c>
      <c r="T29" s="15">
        <v>0.31</v>
      </c>
      <c r="U29" s="15">
        <v>0.03</v>
      </c>
      <c r="V29" s="15">
        <v>0</v>
      </c>
      <c r="W29" s="15">
        <v>0.13</v>
      </c>
      <c r="X29" s="15">
        <v>0.03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0.24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0.01</v>
      </c>
      <c r="BD29" s="15">
        <v>0</v>
      </c>
      <c r="BE29" s="15">
        <v>0</v>
      </c>
      <c r="BF29" s="15">
        <v>0.02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0.02</v>
      </c>
      <c r="BO29" s="15">
        <v>0</v>
      </c>
      <c r="BP29" s="15">
        <v>0</v>
      </c>
      <c r="BQ29" s="15">
        <v>0.02</v>
      </c>
      <c r="BR29" s="15">
        <v>0.02</v>
      </c>
      <c r="BS29" s="15">
        <v>0</v>
      </c>
      <c r="BT29" s="15">
        <v>0</v>
      </c>
      <c r="BU29" s="15">
        <v>0</v>
      </c>
      <c r="BV29" s="15">
        <v>0</v>
      </c>
      <c r="BW29" s="15">
        <v>176.96</v>
      </c>
      <c r="BY29" s="15">
        <v>0.02</v>
      </c>
      <c r="CA29" s="15">
        <v>0.06</v>
      </c>
      <c r="CB29" s="15">
        <v>0.01</v>
      </c>
      <c r="CC29" s="15">
        <v>0.04</v>
      </c>
      <c r="CD29" s="15">
        <v>2.99</v>
      </c>
      <c r="CE29" s="15">
        <v>1.22</v>
      </c>
      <c r="CF29" s="15">
        <v>2.1</v>
      </c>
      <c r="CG29" s="15">
        <v>0</v>
      </c>
      <c r="CH29" s="15">
        <v>0</v>
      </c>
      <c r="CI29" s="15">
        <v>0</v>
      </c>
      <c r="CJ29" s="15">
        <v>8.7799999999999994</v>
      </c>
      <c r="CK29" s="15">
        <v>0</v>
      </c>
    </row>
    <row r="30" spans="1:89" s="17" customFormat="1" ht="14.25" x14ac:dyDescent="0.2">
      <c r="B30" s="72" t="s">
        <v>103</v>
      </c>
      <c r="C30" s="73"/>
      <c r="D30" s="18">
        <v>599.12</v>
      </c>
      <c r="E30" s="69">
        <v>2.81</v>
      </c>
      <c r="F30" s="17">
        <v>3.4</v>
      </c>
      <c r="G30" s="17">
        <v>0</v>
      </c>
      <c r="H30" s="17">
        <v>0</v>
      </c>
      <c r="I30" s="17">
        <v>70.66</v>
      </c>
      <c r="J30" s="17">
        <v>47.67</v>
      </c>
      <c r="K30" s="17">
        <v>3.36</v>
      </c>
      <c r="L30" s="17">
        <v>0</v>
      </c>
      <c r="M30" s="17">
        <v>0</v>
      </c>
      <c r="N30" s="17">
        <v>0.38</v>
      </c>
      <c r="O30" s="17">
        <v>2.13</v>
      </c>
      <c r="P30" s="17">
        <v>429.6</v>
      </c>
      <c r="Q30" s="17">
        <v>233.74</v>
      </c>
      <c r="R30" s="17">
        <v>56.41</v>
      </c>
      <c r="S30" s="17">
        <v>20.59</v>
      </c>
      <c r="T30" s="17">
        <v>104.29</v>
      </c>
      <c r="U30" s="17">
        <v>2.23</v>
      </c>
      <c r="V30" s="17">
        <v>27.93</v>
      </c>
      <c r="W30" s="17">
        <v>14.12</v>
      </c>
      <c r="X30" s="17">
        <v>49.56</v>
      </c>
      <c r="Y30" s="17">
        <v>3.53</v>
      </c>
      <c r="Z30" s="17">
        <v>0.11</v>
      </c>
      <c r="AA30" s="17">
        <v>0.11</v>
      </c>
      <c r="AB30" s="17">
        <v>0.85</v>
      </c>
      <c r="AC30" s="17">
        <v>3.13</v>
      </c>
      <c r="AD30" s="17">
        <v>0.53</v>
      </c>
      <c r="AE30" s="17">
        <v>0</v>
      </c>
      <c r="AF30" s="17">
        <v>32.53</v>
      </c>
      <c r="AG30" s="17">
        <v>32.119999999999997</v>
      </c>
      <c r="AH30" s="17">
        <v>770.32</v>
      </c>
      <c r="AI30" s="17">
        <v>334.44</v>
      </c>
      <c r="AJ30" s="17">
        <v>176.91</v>
      </c>
      <c r="AK30" s="17">
        <v>325.52</v>
      </c>
      <c r="AL30" s="17">
        <v>106.52</v>
      </c>
      <c r="AM30" s="17">
        <v>470.62</v>
      </c>
      <c r="AN30" s="17">
        <v>325.98</v>
      </c>
      <c r="AO30" s="17">
        <v>385.8</v>
      </c>
      <c r="AP30" s="17">
        <v>396.46</v>
      </c>
      <c r="AQ30" s="17">
        <v>186.97</v>
      </c>
      <c r="AR30" s="17">
        <v>304.66000000000003</v>
      </c>
      <c r="AS30" s="17">
        <v>2451.15</v>
      </c>
      <c r="AT30" s="17">
        <v>1.69</v>
      </c>
      <c r="AU30" s="17">
        <v>752.41</v>
      </c>
      <c r="AV30" s="17">
        <v>476.03</v>
      </c>
      <c r="AW30" s="17">
        <v>275.41000000000003</v>
      </c>
      <c r="AX30" s="17">
        <v>185.71</v>
      </c>
      <c r="AY30" s="17">
        <v>0.06</v>
      </c>
      <c r="AZ30" s="17">
        <v>0.03</v>
      </c>
      <c r="BA30" s="17">
        <v>0.02</v>
      </c>
      <c r="BB30" s="17">
        <v>0.03</v>
      </c>
      <c r="BC30" s="17">
        <v>0.05</v>
      </c>
      <c r="BD30" s="17">
        <v>0.18</v>
      </c>
      <c r="BE30" s="17">
        <v>0</v>
      </c>
      <c r="BF30" s="17">
        <v>0.89</v>
      </c>
      <c r="BG30" s="17">
        <v>0</v>
      </c>
      <c r="BH30" s="17">
        <v>0.35</v>
      </c>
      <c r="BI30" s="17">
        <v>0.02</v>
      </c>
      <c r="BJ30" s="17">
        <v>0.03</v>
      </c>
      <c r="BK30" s="17">
        <v>0</v>
      </c>
      <c r="BL30" s="17">
        <v>0.03</v>
      </c>
      <c r="BM30" s="17">
        <v>0.06</v>
      </c>
      <c r="BN30" s="17">
        <v>1.57</v>
      </c>
      <c r="BO30" s="17">
        <v>0</v>
      </c>
      <c r="BP30" s="17">
        <v>0</v>
      </c>
      <c r="BQ30" s="17">
        <v>3.45</v>
      </c>
      <c r="BR30" s="17">
        <v>0.04</v>
      </c>
      <c r="BS30" s="17">
        <v>0</v>
      </c>
      <c r="BT30" s="17">
        <v>0</v>
      </c>
      <c r="BU30" s="17">
        <v>0</v>
      </c>
      <c r="BV30" s="17">
        <v>0</v>
      </c>
      <c r="BW30" s="17">
        <v>246.92</v>
      </c>
      <c r="BX30" s="17" t="e">
        <f>$D$30/#REF!*100</f>
        <v>#REF!</v>
      </c>
      <c r="BY30" s="17">
        <v>30.28</v>
      </c>
      <c r="CA30" s="17">
        <v>0.06</v>
      </c>
      <c r="CB30" s="17">
        <v>0.01</v>
      </c>
      <c r="CC30" s="17">
        <v>0.04</v>
      </c>
      <c r="CD30" s="17">
        <v>2.99</v>
      </c>
      <c r="CE30" s="17">
        <v>1.22</v>
      </c>
      <c r="CF30" s="17">
        <v>2.1</v>
      </c>
      <c r="CG30" s="17">
        <v>0</v>
      </c>
      <c r="CH30" s="17">
        <v>0</v>
      </c>
      <c r="CI30" s="17">
        <v>0</v>
      </c>
      <c r="CJ30" s="17">
        <v>13.92</v>
      </c>
      <c r="CK30" s="17">
        <v>1.03</v>
      </c>
    </row>
    <row r="31" spans="1:89" s="4" customFormat="1" ht="15" x14ac:dyDescent="0.25">
      <c r="B31" s="13"/>
      <c r="C31" s="9"/>
      <c r="D31" s="9"/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x14ac:dyDescent="0.25">
      <c r="C310" s="8"/>
      <c r="D310" s="8"/>
    </row>
    <row r="311" spans="2:4" x14ac:dyDescent="0.25">
      <c r="C311" s="8"/>
      <c r="D311" s="8"/>
    </row>
    <row r="312" spans="2:4" x14ac:dyDescent="0.25">
      <c r="C312" s="8"/>
      <c r="D312" s="8"/>
    </row>
    <row r="313" spans="2:4" x14ac:dyDescent="0.25">
      <c r="C313" s="8"/>
      <c r="D313" s="8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7" right="0.7" top="0.75" bottom="0.75" header="0.3" footer="0.3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24" sqref="B24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82" t="s">
        <v>2</v>
      </c>
      <c r="B3" s="82"/>
      <c r="C3" s="82"/>
      <c r="D3" s="82"/>
    </row>
    <row r="4" spans="1:4" ht="15.75" x14ac:dyDescent="0.25">
      <c r="A4" s="7"/>
      <c r="B4" s="7"/>
      <c r="C4" s="67" t="s">
        <v>104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" customHeight="1" x14ac:dyDescent="0.25">
      <c r="A6" s="1"/>
      <c r="B6" s="2" t="s">
        <v>3</v>
      </c>
      <c r="C6" s="5"/>
      <c r="D6" s="3"/>
    </row>
    <row r="7" spans="1:4" ht="15.75" hidden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83" t="s">
        <v>70</v>
      </c>
      <c r="B9" s="84" t="s">
        <v>87</v>
      </c>
      <c r="C9" s="83" t="s">
        <v>1</v>
      </c>
      <c r="D9" s="80" t="s">
        <v>0</v>
      </c>
    </row>
    <row r="10" spans="1:4" x14ac:dyDescent="0.2">
      <c r="A10" s="83"/>
      <c r="B10" s="83"/>
      <c r="C10" s="83"/>
      <c r="D10" s="81"/>
    </row>
    <row r="11" spans="1:4" ht="30" x14ac:dyDescent="0.25">
      <c r="A11" s="15" t="str">
        <f>"8/5"</f>
        <v>8/5</v>
      </c>
      <c r="B11" s="70" t="s">
        <v>142</v>
      </c>
      <c r="C11" s="75">
        <v>130</v>
      </c>
      <c r="D11" s="16">
        <v>303.07340624999995</v>
      </c>
    </row>
    <row r="12" spans="1:4" ht="15" x14ac:dyDescent="0.25">
      <c r="A12" s="15" t="str">
        <f>"-"</f>
        <v>-</v>
      </c>
      <c r="B12" s="70" t="s">
        <v>88</v>
      </c>
      <c r="C12" s="75" t="str">
        <f>"5"</f>
        <v>5</v>
      </c>
      <c r="D12" s="16">
        <v>33.031699212981806</v>
      </c>
    </row>
    <row r="13" spans="1:4" ht="15" x14ac:dyDescent="0.25">
      <c r="A13" s="15" t="str">
        <f>"36/10"</f>
        <v>36/10</v>
      </c>
      <c r="B13" s="70" t="s">
        <v>89</v>
      </c>
      <c r="C13" s="75">
        <v>150</v>
      </c>
      <c r="D13" s="16">
        <v>71.594913599999998</v>
      </c>
    </row>
    <row r="14" spans="1:4" ht="15" x14ac:dyDescent="0.25">
      <c r="A14" s="15" t="str">
        <f>"-"</f>
        <v>-</v>
      </c>
      <c r="B14" s="70" t="s">
        <v>90</v>
      </c>
      <c r="C14" s="75" t="str">
        <f>"30"</f>
        <v>30</v>
      </c>
      <c r="D14" s="16">
        <v>95.923492874894166</v>
      </c>
    </row>
    <row r="15" spans="1:4" ht="14.25" x14ac:dyDescent="0.2">
      <c r="A15" s="17"/>
      <c r="B15" s="72" t="s">
        <v>91</v>
      </c>
      <c r="C15" s="76"/>
      <c r="D15" s="18">
        <v>567.1</v>
      </c>
    </row>
    <row r="16" spans="1:4" ht="15" x14ac:dyDescent="0.25">
      <c r="A16" s="15"/>
      <c r="B16" s="74" t="s">
        <v>92</v>
      </c>
      <c r="C16" s="75"/>
      <c r="D16" s="16"/>
    </row>
    <row r="17" spans="1:4" ht="15" x14ac:dyDescent="0.25">
      <c r="A17" s="15" t="str">
        <f>"-"</f>
        <v>-</v>
      </c>
      <c r="B17" s="70" t="s">
        <v>93</v>
      </c>
      <c r="C17" s="75">
        <v>95</v>
      </c>
      <c r="D17" s="16">
        <v>48.68</v>
      </c>
    </row>
    <row r="18" spans="1:4" ht="14.25" x14ac:dyDescent="0.2">
      <c r="A18" s="17"/>
      <c r="B18" s="72" t="s">
        <v>94</v>
      </c>
      <c r="C18" s="76"/>
      <c r="D18" s="18">
        <v>48.68</v>
      </c>
    </row>
    <row r="19" spans="1:4" ht="15" x14ac:dyDescent="0.25">
      <c r="A19" s="15"/>
      <c r="B19" s="74" t="s">
        <v>95</v>
      </c>
      <c r="C19" s="75"/>
      <c r="D19" s="16"/>
    </row>
    <row r="20" spans="1:4" ht="15" x14ac:dyDescent="0.25">
      <c r="A20" s="15" t="str">
        <f>"6/1"</f>
        <v>6/1</v>
      </c>
      <c r="B20" s="70" t="s">
        <v>144</v>
      </c>
      <c r="C20" s="75">
        <v>20</v>
      </c>
      <c r="D20" s="16">
        <v>31.615387999999999</v>
      </c>
    </row>
    <row r="21" spans="1:4" ht="15" x14ac:dyDescent="0.25">
      <c r="A21" s="15" t="str">
        <f>"14/2"</f>
        <v>14/2</v>
      </c>
      <c r="B21" s="70" t="s">
        <v>139</v>
      </c>
      <c r="C21" s="75">
        <v>150</v>
      </c>
      <c r="D21" s="16">
        <v>98.092686599999993</v>
      </c>
    </row>
    <row r="22" spans="1:4" ht="15" x14ac:dyDescent="0.25">
      <c r="A22" s="15" t="str">
        <f>"3/8"</f>
        <v>3/8</v>
      </c>
      <c r="B22" s="70" t="s">
        <v>141</v>
      </c>
      <c r="C22" s="75">
        <v>150</v>
      </c>
      <c r="D22" s="16">
        <v>260.24866650000001</v>
      </c>
    </row>
    <row r="23" spans="1:4" ht="15" x14ac:dyDescent="0.25">
      <c r="A23" s="15" t="str">
        <f>"37/10"</f>
        <v>37/10</v>
      </c>
      <c r="B23" s="70" t="s">
        <v>96</v>
      </c>
      <c r="C23" s="75">
        <v>150</v>
      </c>
      <c r="D23" s="16">
        <v>69.316496999999998</v>
      </c>
    </row>
    <row r="24" spans="1:4" ht="15" x14ac:dyDescent="0.25">
      <c r="A24" s="15" t="str">
        <f>"-"</f>
        <v>-</v>
      </c>
      <c r="B24" s="70" t="s">
        <v>97</v>
      </c>
      <c r="C24" s="75">
        <v>25</v>
      </c>
      <c r="D24" s="16">
        <v>100.98990631479369</v>
      </c>
    </row>
    <row r="25" spans="1:4" ht="15" x14ac:dyDescent="0.25">
      <c r="A25" s="15" t="str">
        <f>"-"</f>
        <v>-</v>
      </c>
      <c r="B25" s="70" t="s">
        <v>98</v>
      </c>
      <c r="C25" s="75" t="str">
        <f>"15"</f>
        <v>15</v>
      </c>
      <c r="D25" s="16">
        <v>29.006999999999998</v>
      </c>
    </row>
    <row r="26" spans="1:4" ht="14.25" x14ac:dyDescent="0.2">
      <c r="A26" s="17"/>
      <c r="B26" s="72" t="s">
        <v>99</v>
      </c>
      <c r="C26" s="76"/>
      <c r="D26" s="18">
        <v>589.27</v>
      </c>
    </row>
    <row r="27" spans="1:4" ht="15" x14ac:dyDescent="0.25">
      <c r="A27" s="15"/>
      <c r="B27" s="74" t="s">
        <v>100</v>
      </c>
      <c r="C27" s="75"/>
      <c r="D27" s="16"/>
    </row>
    <row r="28" spans="1:4" ht="15" x14ac:dyDescent="0.25">
      <c r="A28" s="15" t="str">
        <f>"37/12"</f>
        <v>37/12</v>
      </c>
      <c r="B28" s="70" t="s">
        <v>140</v>
      </c>
      <c r="C28" s="75">
        <v>50</v>
      </c>
      <c r="D28" s="16">
        <v>565.38059142857151</v>
      </c>
    </row>
    <row r="29" spans="1:4" ht="15" x14ac:dyDescent="0.25">
      <c r="A29" s="15" t="str">
        <f>"29/10"</f>
        <v>29/10</v>
      </c>
      <c r="B29" s="70" t="s">
        <v>143</v>
      </c>
      <c r="C29" s="75">
        <v>150</v>
      </c>
      <c r="D29" s="16">
        <v>33.736764292682913</v>
      </c>
    </row>
    <row r="30" spans="1:4" ht="14.25" x14ac:dyDescent="0.2">
      <c r="A30" s="17"/>
      <c r="B30" s="72" t="s">
        <v>103</v>
      </c>
      <c r="C30" s="76"/>
      <c r="D30" s="18">
        <v>599.12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workbookViewId="0">
      <selection activeCell="A5" sqref="A5:XFD5"/>
    </sheetView>
  </sheetViews>
  <sheetFormatPr defaultRowHeight="15" x14ac:dyDescent="0.25"/>
  <cols>
    <col min="1" max="1" width="12.140625" style="20" customWidth="1"/>
    <col min="2" max="2" width="11.5703125" style="20" customWidth="1"/>
    <col min="3" max="3" width="8" style="20" customWidth="1"/>
    <col min="4" max="4" width="41.5703125" style="20" customWidth="1"/>
    <col min="5" max="5" width="10.140625" style="64" customWidth="1"/>
    <col min="6" max="6" width="9.140625" style="20"/>
    <col min="7" max="7" width="13.42578125" style="20" customWidth="1"/>
    <col min="8" max="8" width="7.7109375" style="20" customWidth="1"/>
    <col min="9" max="9" width="7.85546875" style="20" customWidth="1"/>
    <col min="10" max="10" width="10.42578125" style="20" customWidth="1"/>
    <col min="11" max="16384" width="9.140625" style="20"/>
  </cols>
  <sheetData>
    <row r="1" spans="1:10" x14ac:dyDescent="0.25">
      <c r="A1" s="20" t="s">
        <v>105</v>
      </c>
      <c r="B1" s="85" t="s">
        <v>84</v>
      </c>
      <c r="C1" s="86"/>
      <c r="D1" s="87"/>
      <c r="E1" s="20" t="s">
        <v>107</v>
      </c>
      <c r="F1" s="21"/>
      <c r="I1" s="20" t="s">
        <v>108</v>
      </c>
      <c r="J1" s="22">
        <v>46212</v>
      </c>
    </row>
    <row r="2" spans="1:10" ht="7.5" customHeight="1" thickBot="1" x14ac:dyDescent="0.3">
      <c r="E2" s="20"/>
    </row>
    <row r="3" spans="1:10" ht="15.75" thickBot="1" x14ac:dyDescent="0.3">
      <c r="A3" s="23" t="s">
        <v>109</v>
      </c>
      <c r="B3" s="24" t="s">
        <v>110</v>
      </c>
      <c r="C3" s="24" t="s">
        <v>111</v>
      </c>
      <c r="D3" s="24" t="s">
        <v>112</v>
      </c>
      <c r="E3" s="24" t="s">
        <v>1</v>
      </c>
      <c r="F3" s="24" t="s">
        <v>113</v>
      </c>
      <c r="G3" s="24" t="s">
        <v>114</v>
      </c>
      <c r="H3" s="24" t="s">
        <v>115</v>
      </c>
      <c r="I3" s="24" t="s">
        <v>116</v>
      </c>
      <c r="J3" s="25" t="s">
        <v>117</v>
      </c>
    </row>
    <row r="4" spans="1:10" x14ac:dyDescent="0.25">
      <c r="A4" s="26" t="s">
        <v>87</v>
      </c>
      <c r="B4" s="27" t="s">
        <v>118</v>
      </c>
      <c r="C4" s="65" t="s">
        <v>135</v>
      </c>
      <c r="D4" s="29" t="s">
        <v>145</v>
      </c>
      <c r="E4" s="30">
        <v>150</v>
      </c>
      <c r="F4" s="31">
        <v>43.85</v>
      </c>
      <c r="G4" s="32">
        <v>303.07340624999995</v>
      </c>
      <c r="H4" s="32">
        <v>25.35</v>
      </c>
      <c r="I4" s="32">
        <v>14.4</v>
      </c>
      <c r="J4" s="33">
        <v>17.3</v>
      </c>
    </row>
    <row r="5" spans="1:10" x14ac:dyDescent="0.25">
      <c r="A5" s="34"/>
      <c r="B5" s="40" t="s">
        <v>119</v>
      </c>
      <c r="C5" s="66" t="s">
        <v>106</v>
      </c>
      <c r="D5" s="36" t="s">
        <v>88</v>
      </c>
      <c r="E5" s="21">
        <v>5</v>
      </c>
      <c r="F5" s="37">
        <v>3.77</v>
      </c>
      <c r="G5" s="38">
        <v>33.031699212981806</v>
      </c>
      <c r="H5" s="38">
        <v>0.04</v>
      </c>
      <c r="I5" s="38">
        <v>3.62</v>
      </c>
      <c r="J5" s="39">
        <v>0.06</v>
      </c>
    </row>
    <row r="6" spans="1:10" x14ac:dyDescent="0.25">
      <c r="A6" s="34"/>
      <c r="B6" s="40" t="s">
        <v>120</v>
      </c>
      <c r="C6" s="66" t="s">
        <v>136</v>
      </c>
      <c r="D6" s="36" t="s">
        <v>89</v>
      </c>
      <c r="E6" s="21">
        <v>180</v>
      </c>
      <c r="F6" s="37">
        <v>7.67</v>
      </c>
      <c r="G6" s="38">
        <v>71.594913599999998</v>
      </c>
      <c r="H6" s="38">
        <v>3.28</v>
      </c>
      <c r="I6" s="38">
        <v>3.01</v>
      </c>
      <c r="J6" s="39">
        <v>8.61</v>
      </c>
    </row>
    <row r="7" spans="1:10" x14ac:dyDescent="0.25">
      <c r="A7" s="34"/>
      <c r="B7" s="40" t="s">
        <v>121</v>
      </c>
      <c r="C7" s="66" t="s">
        <v>106</v>
      </c>
      <c r="D7" s="36" t="s">
        <v>90</v>
      </c>
      <c r="E7" s="21">
        <v>30</v>
      </c>
      <c r="F7" s="37">
        <v>1.1599999999999999</v>
      </c>
      <c r="G7" s="38">
        <v>95.923492874894166</v>
      </c>
      <c r="H7" s="38">
        <v>2.74</v>
      </c>
      <c r="I7" s="38">
        <v>1.07</v>
      </c>
      <c r="J7" s="39">
        <v>18.97</v>
      </c>
    </row>
    <row r="8" spans="1:10" x14ac:dyDescent="0.25">
      <c r="A8" s="34"/>
      <c r="B8" s="35"/>
      <c r="C8" s="35"/>
      <c r="D8" s="36"/>
      <c r="E8" s="21"/>
      <c r="F8" s="37"/>
      <c r="G8" s="38"/>
      <c r="H8" s="38"/>
      <c r="I8" s="38"/>
      <c r="J8" s="39"/>
    </row>
    <row r="9" spans="1:10" ht="15.75" thickBot="1" x14ac:dyDescent="0.3">
      <c r="A9" s="41"/>
      <c r="B9" s="42"/>
      <c r="C9" s="42"/>
      <c r="D9" s="43"/>
      <c r="E9" s="44"/>
      <c r="F9" s="45"/>
      <c r="G9" s="46"/>
      <c r="H9" s="46"/>
      <c r="I9" s="46"/>
      <c r="J9" s="47"/>
    </row>
    <row r="10" spans="1:10" x14ac:dyDescent="0.25">
      <c r="A10" s="26" t="s">
        <v>122</v>
      </c>
      <c r="B10" s="48" t="s">
        <v>121</v>
      </c>
      <c r="C10" s="28"/>
      <c r="D10" s="29"/>
      <c r="E10" s="30"/>
      <c r="F10" s="31"/>
      <c r="G10" s="32"/>
      <c r="H10" s="32"/>
      <c r="I10" s="32"/>
      <c r="J10" s="33"/>
    </row>
    <row r="11" spans="1:10" x14ac:dyDescent="0.25">
      <c r="A11" s="34"/>
      <c r="B11" s="35"/>
      <c r="C11" s="35"/>
      <c r="D11" s="36"/>
      <c r="E11" s="21"/>
      <c r="F11" s="37"/>
      <c r="G11" s="38"/>
      <c r="H11" s="38"/>
      <c r="I11" s="38"/>
      <c r="J11" s="39"/>
    </row>
    <row r="12" spans="1:10" ht="15.75" thickBot="1" x14ac:dyDescent="0.3">
      <c r="A12" s="41"/>
      <c r="B12" s="42"/>
      <c r="C12" s="42"/>
      <c r="D12" s="43"/>
      <c r="E12" s="44"/>
      <c r="F12" s="45"/>
      <c r="G12" s="46"/>
      <c r="H12" s="46"/>
      <c r="I12" s="46"/>
      <c r="J12" s="47"/>
    </row>
    <row r="13" spans="1:10" x14ac:dyDescent="0.25">
      <c r="A13" s="34" t="s">
        <v>123</v>
      </c>
      <c r="B13" s="49" t="s">
        <v>124</v>
      </c>
      <c r="C13" s="50"/>
      <c r="D13" s="51"/>
      <c r="E13" s="52"/>
      <c r="F13" s="53"/>
      <c r="G13" s="54"/>
      <c r="H13" s="54"/>
      <c r="I13" s="54"/>
      <c r="J13" s="55"/>
    </row>
    <row r="14" spans="1:10" x14ac:dyDescent="0.25">
      <c r="A14" s="34"/>
      <c r="B14" s="40" t="s">
        <v>125</v>
      </c>
      <c r="C14" s="35"/>
      <c r="D14" s="36"/>
      <c r="E14" s="21"/>
      <c r="F14" s="37"/>
      <c r="G14" s="38"/>
      <c r="H14" s="38"/>
      <c r="I14" s="38"/>
      <c r="J14" s="39"/>
    </row>
    <row r="15" spans="1:10" x14ac:dyDescent="0.25">
      <c r="A15" s="34"/>
      <c r="B15" s="40" t="s">
        <v>126</v>
      </c>
      <c r="C15" s="35"/>
      <c r="D15" s="36"/>
      <c r="E15" s="21"/>
      <c r="F15" s="37"/>
      <c r="G15" s="38"/>
      <c r="H15" s="38"/>
      <c r="I15" s="38"/>
      <c r="J15" s="39"/>
    </row>
    <row r="16" spans="1:10" x14ac:dyDescent="0.25">
      <c r="A16" s="34"/>
      <c r="B16" s="40" t="s">
        <v>127</v>
      </c>
      <c r="C16" s="35"/>
      <c r="D16" s="36"/>
      <c r="E16" s="21"/>
      <c r="F16" s="37"/>
      <c r="G16" s="38"/>
      <c r="H16" s="38"/>
      <c r="I16" s="38"/>
      <c r="J16" s="39"/>
    </row>
    <row r="17" spans="1:10" x14ac:dyDescent="0.25">
      <c r="A17" s="34"/>
      <c r="B17" s="40" t="s">
        <v>128</v>
      </c>
      <c r="C17" s="35"/>
      <c r="D17" s="36"/>
      <c r="E17" s="21"/>
      <c r="F17" s="37"/>
      <c r="G17" s="38"/>
      <c r="H17" s="38"/>
      <c r="I17" s="38"/>
      <c r="J17" s="39"/>
    </row>
    <row r="18" spans="1:10" x14ac:dyDescent="0.25">
      <c r="A18" s="34"/>
      <c r="B18" s="40" t="s">
        <v>129</v>
      </c>
      <c r="C18" s="35"/>
      <c r="D18" s="36"/>
      <c r="E18" s="21"/>
      <c r="F18" s="37"/>
      <c r="G18" s="38"/>
      <c r="H18" s="38"/>
      <c r="I18" s="38"/>
      <c r="J18" s="39"/>
    </row>
    <row r="19" spans="1:10" x14ac:dyDescent="0.25">
      <c r="A19" s="34"/>
      <c r="B19" s="40" t="s">
        <v>130</v>
      </c>
      <c r="C19" s="35"/>
      <c r="D19" s="36"/>
      <c r="E19" s="21"/>
      <c r="F19" s="37"/>
      <c r="G19" s="38"/>
      <c r="H19" s="38"/>
      <c r="I19" s="38"/>
      <c r="J19" s="39"/>
    </row>
    <row r="20" spans="1:10" x14ac:dyDescent="0.25">
      <c r="A20" s="34"/>
      <c r="B20" s="56"/>
      <c r="C20" s="56"/>
      <c r="D20" s="57"/>
      <c r="E20" s="58"/>
      <c r="F20" s="59"/>
      <c r="G20" s="60"/>
      <c r="H20" s="60"/>
      <c r="I20" s="60"/>
      <c r="J20" s="61"/>
    </row>
    <row r="21" spans="1:10" ht="15.75" thickBot="1" x14ac:dyDescent="0.3">
      <c r="A21" s="41"/>
      <c r="B21" s="42"/>
      <c r="C21" s="42"/>
      <c r="D21" s="43"/>
      <c r="E21" s="44"/>
      <c r="F21" s="45"/>
      <c r="G21" s="46"/>
      <c r="H21" s="46"/>
      <c r="I21" s="46"/>
      <c r="J21" s="47"/>
    </row>
    <row r="22" spans="1:10" ht="30" x14ac:dyDescent="0.25">
      <c r="A22" s="26" t="s">
        <v>100</v>
      </c>
      <c r="B22" s="48" t="s">
        <v>131</v>
      </c>
      <c r="C22" s="65" t="s">
        <v>137</v>
      </c>
      <c r="D22" s="29" t="s">
        <v>101</v>
      </c>
      <c r="E22" s="30">
        <v>180</v>
      </c>
      <c r="F22" s="31">
        <v>28.59</v>
      </c>
      <c r="G22" s="32">
        <v>565.38059142857151</v>
      </c>
      <c r="H22" s="32">
        <v>11.33</v>
      </c>
      <c r="I22" s="32">
        <v>9.0500000000000007</v>
      </c>
      <c r="J22" s="33">
        <v>112.98</v>
      </c>
    </row>
    <row r="23" spans="1:10" x14ac:dyDescent="0.25">
      <c r="A23" s="34"/>
      <c r="B23" s="62" t="s">
        <v>128</v>
      </c>
      <c r="C23" s="66" t="s">
        <v>138</v>
      </c>
      <c r="D23" s="36" t="s">
        <v>102</v>
      </c>
      <c r="E23" s="21">
        <v>180</v>
      </c>
      <c r="F23" s="37">
        <v>1.39</v>
      </c>
      <c r="G23" s="38">
        <v>33.736764292682913</v>
      </c>
      <c r="H23" s="38">
        <v>0.08</v>
      </c>
      <c r="I23" s="38">
        <v>0.02</v>
      </c>
      <c r="J23" s="39">
        <v>8.7100000000000009</v>
      </c>
    </row>
    <row r="24" spans="1:10" x14ac:dyDescent="0.25">
      <c r="A24" s="34"/>
      <c r="B24" s="56"/>
      <c r="C24" s="56"/>
      <c r="D24" s="57"/>
      <c r="E24" s="58"/>
      <c r="F24" s="59"/>
      <c r="G24" s="60"/>
      <c r="H24" s="60"/>
      <c r="I24" s="60"/>
      <c r="J24" s="61"/>
    </row>
    <row r="25" spans="1:10" ht="15.75" thickBot="1" x14ac:dyDescent="0.3">
      <c r="A25" s="41"/>
      <c r="B25" s="42"/>
      <c r="C25" s="42"/>
      <c r="D25" s="43"/>
      <c r="E25" s="44"/>
      <c r="F25" s="45"/>
      <c r="G25" s="46"/>
      <c r="H25" s="46"/>
      <c r="I25" s="46"/>
      <c r="J25" s="47"/>
    </row>
    <row r="26" spans="1:10" x14ac:dyDescent="0.25">
      <c r="A26" s="34" t="s">
        <v>132</v>
      </c>
      <c r="B26" s="27" t="s">
        <v>118</v>
      </c>
      <c r="C26" s="50"/>
      <c r="D26" s="51"/>
      <c r="E26" s="52"/>
      <c r="F26" s="53"/>
      <c r="G26" s="54"/>
      <c r="H26" s="54"/>
      <c r="I26" s="54"/>
      <c r="J26" s="55"/>
    </row>
    <row r="27" spans="1:10" x14ac:dyDescent="0.25">
      <c r="A27" s="34"/>
      <c r="B27" s="40" t="s">
        <v>127</v>
      </c>
      <c r="C27" s="35"/>
      <c r="D27" s="36"/>
      <c r="E27" s="21"/>
      <c r="F27" s="37"/>
      <c r="G27" s="38"/>
      <c r="H27" s="38"/>
      <c r="I27" s="38"/>
      <c r="J27" s="39"/>
    </row>
    <row r="28" spans="1:10" x14ac:dyDescent="0.25">
      <c r="A28" s="34"/>
      <c r="B28" s="40" t="s">
        <v>128</v>
      </c>
      <c r="C28" s="35"/>
      <c r="D28" s="36"/>
      <c r="E28" s="21"/>
      <c r="F28" s="37"/>
      <c r="G28" s="38"/>
      <c r="H28" s="38"/>
      <c r="I28" s="38"/>
      <c r="J28" s="39"/>
    </row>
    <row r="29" spans="1:10" x14ac:dyDescent="0.25">
      <c r="A29" s="34"/>
      <c r="B29" s="40" t="s">
        <v>120</v>
      </c>
      <c r="C29" s="35"/>
      <c r="D29" s="36"/>
      <c r="E29" s="21"/>
      <c r="F29" s="37"/>
      <c r="G29" s="38"/>
      <c r="H29" s="38"/>
      <c r="I29" s="38"/>
      <c r="J29" s="39"/>
    </row>
    <row r="30" spans="1:10" x14ac:dyDescent="0.25">
      <c r="A30" s="34"/>
      <c r="B30" s="56"/>
      <c r="C30" s="56"/>
      <c r="D30" s="57"/>
      <c r="E30" s="58"/>
      <c r="F30" s="59"/>
      <c r="G30" s="60"/>
      <c r="H30" s="60"/>
      <c r="I30" s="60"/>
      <c r="J30" s="61"/>
    </row>
    <row r="31" spans="1:10" ht="15.75" thickBot="1" x14ac:dyDescent="0.3">
      <c r="A31" s="41"/>
      <c r="B31" s="42"/>
      <c r="C31" s="42"/>
      <c r="D31" s="43"/>
      <c r="E31" s="44"/>
      <c r="F31" s="45"/>
      <c r="G31" s="46"/>
      <c r="H31" s="46"/>
      <c r="I31" s="46"/>
      <c r="J31" s="47"/>
    </row>
    <row r="32" spans="1:10" x14ac:dyDescent="0.25">
      <c r="A32" s="26" t="s">
        <v>133</v>
      </c>
      <c r="B32" s="48" t="s">
        <v>134</v>
      </c>
      <c r="C32" s="28"/>
      <c r="D32" s="29"/>
      <c r="E32" s="30"/>
      <c r="F32" s="31"/>
      <c r="G32" s="32"/>
      <c r="H32" s="32"/>
      <c r="I32" s="32"/>
      <c r="J32" s="33"/>
    </row>
    <row r="33" spans="1:10" x14ac:dyDescent="0.25">
      <c r="A33" s="34"/>
      <c r="B33" s="62" t="s">
        <v>131</v>
      </c>
      <c r="C33" s="50"/>
      <c r="D33" s="51"/>
      <c r="E33" s="52"/>
      <c r="F33" s="53"/>
      <c r="G33" s="54"/>
      <c r="H33" s="54"/>
      <c r="I33" s="54"/>
      <c r="J33" s="55"/>
    </row>
    <row r="34" spans="1:10" x14ac:dyDescent="0.25">
      <c r="A34" s="34"/>
      <c r="B34" s="62" t="s">
        <v>128</v>
      </c>
      <c r="C34" s="35"/>
      <c r="D34" s="36"/>
      <c r="E34" s="21"/>
      <c r="F34" s="37"/>
      <c r="G34" s="38"/>
      <c r="H34" s="38"/>
      <c r="I34" s="38"/>
      <c r="J34" s="39"/>
    </row>
    <row r="35" spans="1:10" x14ac:dyDescent="0.25">
      <c r="A35" s="34"/>
      <c r="B35" s="63" t="s">
        <v>121</v>
      </c>
      <c r="C35" s="56"/>
      <c r="D35" s="57"/>
      <c r="E35" s="58"/>
      <c r="F35" s="59"/>
      <c r="G35" s="60"/>
      <c r="H35" s="60"/>
      <c r="I35" s="60"/>
      <c r="J35" s="61"/>
    </row>
    <row r="36" spans="1:10" x14ac:dyDescent="0.25">
      <c r="A36" s="34"/>
      <c r="B36" s="56"/>
      <c r="C36" s="56"/>
      <c r="D36" s="57"/>
      <c r="E36" s="58"/>
      <c r="F36" s="59"/>
      <c r="G36" s="60"/>
      <c r="H36" s="60"/>
      <c r="I36" s="60"/>
      <c r="J36" s="61"/>
    </row>
    <row r="37" spans="1:10" ht="15.75" thickBot="1" x14ac:dyDescent="0.3">
      <c r="A37" s="41"/>
      <c r="B37" s="42"/>
      <c r="C37" s="42"/>
      <c r="D37" s="43"/>
      <c r="E37" s="44"/>
      <c r="F37" s="45"/>
      <c r="G37" s="46"/>
      <c r="H37" s="46"/>
      <c r="I37" s="46"/>
      <c r="J37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2" sqref="B12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46212.469907407409</v>
      </c>
    </row>
    <row r="2" spans="1:2" x14ac:dyDescent="0.2">
      <c r="A2" t="s">
        <v>77</v>
      </c>
      <c r="B2" s="12">
        <v>46211.486805555556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</v>
      </c>
    </row>
    <row r="6" spans="1:2" x14ac:dyDescent="0.2">
      <c r="B6" s="19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21.07.2026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2026-06-22T08:11:14Z</cp:lastPrinted>
  <dcterms:created xsi:type="dcterms:W3CDTF">2002-09-22T07:35:02Z</dcterms:created>
  <dcterms:modified xsi:type="dcterms:W3CDTF">2026-07-15T09:50:36Z</dcterms:modified>
</cp:coreProperties>
</file>