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Работа\Desktop\Меню 2026г\Октябрь\"/>
    </mc:Choice>
  </mc:AlternateContent>
  <bookViews>
    <workbookView xWindow="240" yWindow="135" windowWidth="11355" windowHeight="6150"/>
  </bookViews>
  <sheets>
    <sheet name="16.10.2026" sheetId="1" r:id="rId1"/>
    <sheet name="Лист2" sheetId="4" r:id="rId2"/>
    <sheet name="Лист3" sheetId="5" r:id="rId3"/>
    <sheet name="1" sheetId="3" r:id="rId4"/>
    <sheet name="Dop" sheetId="2" r:id="rId5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'16.10.2026'!#REF!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62913"/>
</workbook>
</file>

<file path=xl/calcChain.xml><?xml version="1.0" encoding="utf-8"?>
<calcChain xmlns="http://schemas.openxmlformats.org/spreadsheetml/2006/main">
  <c r="D14" i="4" l="1"/>
  <c r="D29" i="4"/>
  <c r="C28" i="4"/>
  <c r="C27" i="4"/>
  <c r="C23" i="4"/>
  <c r="C22" i="4"/>
  <c r="C21" i="4"/>
  <c r="C20" i="4"/>
  <c r="C16" i="4"/>
  <c r="C11" i="4"/>
  <c r="C10" i="4"/>
  <c r="C28" i="5"/>
  <c r="A28" i="5"/>
  <c r="C27" i="5"/>
  <c r="A27" i="5"/>
  <c r="C24" i="5"/>
  <c r="A24" i="5"/>
  <c r="C23" i="5"/>
  <c r="A23" i="5"/>
  <c r="C22" i="5"/>
  <c r="A22" i="5"/>
  <c r="C21" i="5"/>
  <c r="A21" i="5"/>
  <c r="C20" i="5"/>
  <c r="A20" i="5"/>
  <c r="C19" i="5"/>
  <c r="A19" i="5"/>
  <c r="C16" i="5"/>
  <c r="A16" i="5"/>
  <c r="C13" i="5"/>
  <c r="A13" i="5"/>
  <c r="C12" i="5"/>
  <c r="A12" i="5"/>
  <c r="C11" i="5"/>
  <c r="A11" i="5"/>
  <c r="C10" i="5"/>
  <c r="A10" i="5"/>
  <c r="A28" i="4"/>
  <c r="A27" i="4"/>
  <c r="C24" i="4"/>
  <c r="A24" i="4"/>
  <c r="A23" i="4"/>
  <c r="A22" i="4"/>
  <c r="A21" i="4"/>
  <c r="A20" i="4"/>
  <c r="A19" i="4"/>
  <c r="A16" i="4"/>
  <c r="C13" i="4"/>
  <c r="A13" i="4"/>
  <c r="C12" i="4"/>
  <c r="A12" i="4"/>
  <c r="A11" i="4"/>
  <c r="A10" i="4"/>
  <c r="A9" i="1"/>
  <c r="C9" i="1"/>
  <c r="A10" i="1"/>
  <c r="C10" i="1"/>
  <c r="A11" i="1"/>
  <c r="C11" i="1"/>
  <c r="A12" i="1"/>
  <c r="C12" i="1"/>
  <c r="A15" i="1"/>
  <c r="C15" i="1"/>
  <c r="A18" i="1"/>
  <c r="C18" i="1"/>
  <c r="A19" i="1"/>
  <c r="C19" i="1"/>
  <c r="A20" i="1"/>
  <c r="C20" i="1"/>
  <c r="A21" i="1"/>
  <c r="C21" i="1"/>
  <c r="A22" i="1"/>
  <c r="C22" i="1"/>
  <c r="A23" i="1"/>
  <c r="C23" i="1"/>
  <c r="A24" i="1"/>
  <c r="C24" i="1"/>
  <c r="A27" i="1"/>
  <c r="C27" i="1"/>
  <c r="A28" i="1"/>
  <c r="C28" i="1"/>
</calcChain>
</file>

<file path=xl/sharedStrings.xml><?xml version="1.0" encoding="utf-8"?>
<sst xmlns="http://schemas.openxmlformats.org/spreadsheetml/2006/main" count="361" uniqueCount="147">
  <si>
    <t>ЭЦ, ккал</t>
  </si>
  <si>
    <t>МЕНЮ</t>
  </si>
  <si>
    <t>НЖК</t>
  </si>
  <si>
    <t>ПНЖК</t>
  </si>
  <si>
    <t>Холестерин</t>
  </si>
  <si>
    <t>МД</t>
  </si>
  <si>
    <t>Крахмал</t>
  </si>
  <si>
    <t>ПВ</t>
  </si>
  <si>
    <t>РПВ</t>
  </si>
  <si>
    <t>НПВ</t>
  </si>
  <si>
    <t>Органические кислоты</t>
  </si>
  <si>
    <t>Зола</t>
  </si>
  <si>
    <t>Na</t>
  </si>
  <si>
    <t>K</t>
  </si>
  <si>
    <t>Ca</t>
  </si>
  <si>
    <t>Mg</t>
  </si>
  <si>
    <t>P</t>
  </si>
  <si>
    <t>Fe</t>
  </si>
  <si>
    <t>B</t>
  </si>
  <si>
    <t>РР</t>
  </si>
  <si>
    <t>НЭ</t>
  </si>
  <si>
    <t>Алкоголь, г</t>
  </si>
  <si>
    <t>Валин</t>
  </si>
  <si>
    <t>изолейцин</t>
  </si>
  <si>
    <t>лейцин</t>
  </si>
  <si>
    <t>лизин</t>
  </si>
  <si>
    <t>метионин</t>
  </si>
  <si>
    <t>треонин</t>
  </si>
  <si>
    <t>триптофан</t>
  </si>
  <si>
    <t>фенилаланин</t>
  </si>
  <si>
    <t>аланин</t>
  </si>
  <si>
    <t>аргинин</t>
  </si>
  <si>
    <t>аспарагиновая</t>
  </si>
  <si>
    <t>гистидин</t>
  </si>
  <si>
    <t>глицин</t>
  </si>
  <si>
    <t>глутаминовая</t>
  </si>
  <si>
    <t>оксипролин</t>
  </si>
  <si>
    <t>пролин</t>
  </si>
  <si>
    <t>серин</t>
  </si>
  <si>
    <t>тирозин</t>
  </si>
  <si>
    <t>цистин</t>
  </si>
  <si>
    <t>масляная</t>
  </si>
  <si>
    <t>капроновая</t>
  </si>
  <si>
    <t>каприловая</t>
  </si>
  <si>
    <t>каприновая</t>
  </si>
  <si>
    <t>лауриновая</t>
  </si>
  <si>
    <t>миристиновая</t>
  </si>
  <si>
    <t>пентадекановая</t>
  </si>
  <si>
    <t>пальмитиновая</t>
  </si>
  <si>
    <t>маргариновая</t>
  </si>
  <si>
    <t>стеариновая</t>
  </si>
  <si>
    <t>арахиновая</t>
  </si>
  <si>
    <t>бегеновая</t>
  </si>
  <si>
    <t>лигноцериновая</t>
  </si>
  <si>
    <t>миристолеиновая</t>
  </si>
  <si>
    <t>пальмитолеиновая</t>
  </si>
  <si>
    <t>олеиновая</t>
  </si>
  <si>
    <t>гадолеиновая</t>
  </si>
  <si>
    <t>эруковая</t>
  </si>
  <si>
    <t>линолевая</t>
  </si>
  <si>
    <t>линоленовая</t>
  </si>
  <si>
    <t>арахидоновая</t>
  </si>
  <si>
    <t>Аденин</t>
  </si>
  <si>
    <t>Гуанин</t>
  </si>
  <si>
    <t>Ph</t>
  </si>
  <si>
    <t>МЖК</t>
  </si>
  <si>
    <t>А,мг</t>
  </si>
  <si>
    <t>РЭ,мкг</t>
  </si>
  <si>
    <t>ТЭ,мг</t>
  </si>
  <si>
    <t>Витамины, мг</t>
  </si>
  <si>
    <t>Минеральные элементы, мг</t>
  </si>
  <si>
    <r>
      <t>В</t>
    </r>
    <r>
      <rPr>
        <vertAlign val="subscript"/>
        <sz val="12"/>
        <rFont val="Times New Roman"/>
        <family val="1"/>
        <charset val="204"/>
      </rPr>
      <t>1</t>
    </r>
  </si>
  <si>
    <r>
      <t>В</t>
    </r>
    <r>
      <rPr>
        <vertAlign val="subscript"/>
        <sz val="12"/>
        <rFont val="Times New Roman"/>
        <family val="1"/>
        <charset val="204"/>
      </rPr>
      <t>2</t>
    </r>
  </si>
  <si>
    <t>Вы-ход, г</t>
  </si>
  <si>
    <t>Дата составления</t>
  </si>
  <si>
    <t>Дата печати</t>
  </si>
  <si>
    <t>Группа</t>
  </si>
  <si>
    <t>Физ.Норма</t>
  </si>
  <si>
    <t>Вита-мин С, мг</t>
  </si>
  <si>
    <t>МАДОУ "Детский сад № 7 "Золотой ключик"</t>
  </si>
  <si>
    <t>без группы</t>
  </si>
  <si>
    <t>без физ.норм</t>
  </si>
  <si>
    <t>Чай с молоком</t>
  </si>
  <si>
    <t>Масло сливочное</t>
  </si>
  <si>
    <t>Батон</t>
  </si>
  <si>
    <t>10:00</t>
  </si>
  <si>
    <t>Сок</t>
  </si>
  <si>
    <t>Итого за '10:00'</t>
  </si>
  <si>
    <t>Обед</t>
  </si>
  <si>
    <t>Салат из отварной свеклы с растительным маслом</t>
  </si>
  <si>
    <t>Картофельное пюре</t>
  </si>
  <si>
    <t>Капуста тушеная</t>
  </si>
  <si>
    <t>Компот из сухофруктов</t>
  </si>
  <si>
    <t>Хлеб пшеничный</t>
  </si>
  <si>
    <t>Итого за 'Обед'</t>
  </si>
  <si>
    <t xml:space="preserve">Полдник </t>
  </si>
  <si>
    <t>Печенье</t>
  </si>
  <si>
    <t>Кофейный напиток</t>
  </si>
  <si>
    <t>Итого за 'Полдник '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</si>
  <si>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</si>
  <si>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</si>
  <si>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</si>
  <si>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</si>
  <si>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</si>
  <si>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</si>
  <si>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</si>
  <si>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</si>
  <si>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</si>
  <si>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</si>
  <si>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</si>
  <si>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</si>
  <si>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</si>
  <si>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</si>
  <si>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</si>
  <si>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</si>
  <si>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</si>
  <si>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</si>
  <si>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</si>
  <si>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</si>
  <si>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s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</si>
  <si>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</si>
  <si>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</si>
  <si>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</si>
  <si>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</si>
  <si>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</si>
  <si>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</si>
  <si>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</si>
  <si>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</si>
  <si>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</si>
  <si>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</si>
  <si>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</si>
  <si>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</si>
  <si>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32/10</t>
  </si>
  <si>
    <t>Утверждаю</t>
  </si>
  <si>
    <t>____________</t>
  </si>
  <si>
    <t>Н.Г.Зудихина</t>
  </si>
  <si>
    <t>№</t>
  </si>
  <si>
    <t xml:space="preserve"> Наименование изделий (блюд)</t>
  </si>
  <si>
    <t xml:space="preserve">Суп-лапша </t>
  </si>
  <si>
    <t>Завтрак'</t>
  </si>
  <si>
    <t>Итого за 'Завтра'</t>
  </si>
  <si>
    <t>Каша ассорти с маслом сливочным</t>
  </si>
  <si>
    <t>Ясли</t>
  </si>
  <si>
    <t xml:space="preserve">Кофейный напиток </t>
  </si>
  <si>
    <t>26.05.2026</t>
  </si>
  <si>
    <t>Биточки (котлеты) из мяса говяд</t>
  </si>
  <si>
    <t>Биточки (котлеты) из мяса говядины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</si>
</sst>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800]dddd\,\ mmmm\ dd\,\ yyyy"/>
  </numFmts>
  <fonts count="7" x14ac:knownFonts="1">
    <font>
      <sz val="10"/>
      <name val="Arial Cyr"/>
      <charset val="204"/>
    </font>
    <font>
      <sz val="12"/>
      <name val="Times New Roman"/>
      <family val="1"/>
      <charset val="204"/>
    </font>
    <font>
      <sz val="8"/>
      <name val="Arial Cyr"/>
      <charset val="204"/>
    </font>
    <font>
      <vertAlign val="subscript"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i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4" fontId="1" fillId="0" borderId="0" xfId="0" applyNumberFormat="1" applyFont="1" applyAlignment="1"/>
    <xf numFmtId="49" fontId="1" fillId="0" borderId="0" xfId="0" applyNumberFormat="1" applyFont="1" applyAlignment="1">
      <alignment vertical="top" wrapText="1"/>
    </xf>
    <xf numFmtId="0" fontId="1" fillId="0" borderId="0" xfId="0" applyNumberFormat="1" applyFont="1" applyAlignment="1">
      <alignment horizontal="center" vertical="top"/>
    </xf>
    <xf numFmtId="0" fontId="1" fillId="0" borderId="0" xfId="0" applyNumberFormat="1" applyFont="1" applyAlignment="1">
      <alignment vertical="top"/>
    </xf>
    <xf numFmtId="0" fontId="1" fillId="0" borderId="1" xfId="0" applyFont="1" applyBorder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vertical="center"/>
    </xf>
    <xf numFmtId="0" fontId="1" fillId="0" borderId="1" xfId="0" applyFont="1" applyBorder="1"/>
    <xf numFmtId="0" fontId="1" fillId="0" borderId="1" xfId="0" applyNumberFormat="1" applyFont="1" applyBorder="1" applyAlignment="1">
      <alignment horizontal="center" vertical="top"/>
    </xf>
    <xf numFmtId="0" fontId="1" fillId="0" borderId="1" xfId="0" applyNumberFormat="1" applyFont="1" applyBorder="1" applyAlignment="1">
      <alignment vertical="top"/>
    </xf>
    <xf numFmtId="0" fontId="1" fillId="0" borderId="5" xfId="0" applyNumberFormat="1" applyFont="1" applyBorder="1" applyAlignment="1">
      <alignment vertical="top"/>
    </xf>
    <xf numFmtId="0" fontId="1" fillId="0" borderId="5" xfId="0" applyFont="1" applyBorder="1"/>
    <xf numFmtId="0" fontId="4" fillId="0" borderId="0" xfId="0" applyNumberFormat="1" applyFont="1" applyAlignment="1">
      <alignment vertical="top"/>
    </xf>
    <xf numFmtId="0" fontId="4" fillId="0" borderId="0" xfId="0" applyFont="1"/>
    <xf numFmtId="0" fontId="0" fillId="0" borderId="0" xfId="0" quotePrefix="1"/>
    <xf numFmtId="0" fontId="5" fillId="0" borderId="0" xfId="1"/>
    <xf numFmtId="49" fontId="5" fillId="2" borderId="1" xfId="1" applyNumberFormat="1" applyFill="1" applyBorder="1" applyProtection="1">
      <protection locked="0"/>
    </xf>
    <xf numFmtId="14" fontId="5" fillId="2" borderId="1" xfId="1" applyNumberFormat="1" applyFill="1" applyBorder="1" applyProtection="1">
      <protection locked="0"/>
    </xf>
    <xf numFmtId="0" fontId="5" fillId="0" borderId="7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5" fillId="0" borderId="10" xfId="1" applyBorder="1"/>
    <xf numFmtId="0" fontId="5" fillId="0" borderId="11" xfId="1" applyBorder="1"/>
    <xf numFmtId="0" fontId="5" fillId="2" borderId="11" xfId="1" applyFill="1" applyBorder="1" applyProtection="1">
      <protection locked="0"/>
    </xf>
    <xf numFmtId="0" fontId="5" fillId="2" borderId="11" xfId="1" applyFill="1" applyBorder="1" applyAlignment="1" applyProtection="1">
      <alignment wrapText="1"/>
      <protection locked="0"/>
    </xf>
    <xf numFmtId="49" fontId="5" fillId="2" borderId="11" xfId="1" applyNumberFormat="1" applyFill="1" applyBorder="1" applyProtection="1">
      <protection locked="0"/>
    </xf>
    <xf numFmtId="2" fontId="5" fillId="2" borderId="11" xfId="1" applyNumberFormat="1" applyFill="1" applyBorder="1" applyProtection="1">
      <protection locked="0"/>
    </xf>
    <xf numFmtId="1" fontId="5" fillId="2" borderId="11" xfId="1" applyNumberFormat="1" applyFill="1" applyBorder="1" applyProtection="1">
      <protection locked="0"/>
    </xf>
    <xf numFmtId="1" fontId="5" fillId="2" borderId="12" xfId="1" applyNumberFormat="1" applyFill="1" applyBorder="1" applyProtection="1">
      <protection locked="0"/>
    </xf>
    <xf numFmtId="0" fontId="5" fillId="0" borderId="13" xfId="1" applyBorder="1"/>
    <xf numFmtId="0" fontId="5" fillId="2" borderId="1" xfId="1" applyFill="1" applyBorder="1" applyProtection="1">
      <protection locked="0"/>
    </xf>
    <xf numFmtId="0" fontId="5" fillId="2" borderId="1" xfId="1" applyFill="1" applyBorder="1" applyAlignment="1" applyProtection="1">
      <alignment wrapText="1"/>
      <protection locked="0"/>
    </xf>
    <xf numFmtId="2" fontId="5" fillId="2" borderId="1" xfId="1" applyNumberFormat="1" applyFill="1" applyBorder="1" applyProtection="1">
      <protection locked="0"/>
    </xf>
    <xf numFmtId="1" fontId="5" fillId="2" borderId="1" xfId="1" applyNumberFormat="1" applyFill="1" applyBorder="1" applyProtection="1">
      <protection locked="0"/>
    </xf>
    <xf numFmtId="1" fontId="5" fillId="2" borderId="14" xfId="1" applyNumberFormat="1" applyFill="1" applyBorder="1" applyProtection="1">
      <protection locked="0"/>
    </xf>
    <xf numFmtId="0" fontId="5" fillId="0" borderId="1" xfId="1" applyBorder="1"/>
    <xf numFmtId="0" fontId="5" fillId="0" borderId="15" xfId="1" applyBorder="1"/>
    <xf numFmtId="0" fontId="5" fillId="2" borderId="16" xfId="1" applyFill="1" applyBorder="1" applyProtection="1">
      <protection locked="0"/>
    </xf>
    <xf numFmtId="0" fontId="5" fillId="2" borderId="16" xfId="1" applyFill="1" applyBorder="1" applyAlignment="1" applyProtection="1">
      <alignment wrapText="1"/>
      <protection locked="0"/>
    </xf>
    <xf numFmtId="49" fontId="5" fillId="2" borderId="16" xfId="1" applyNumberFormat="1" applyFill="1" applyBorder="1" applyProtection="1">
      <protection locked="0"/>
    </xf>
    <xf numFmtId="2" fontId="5" fillId="2" borderId="16" xfId="1" applyNumberFormat="1" applyFill="1" applyBorder="1" applyProtection="1">
      <protection locked="0"/>
    </xf>
    <xf numFmtId="1" fontId="5" fillId="2" borderId="16" xfId="1" applyNumberFormat="1" applyFill="1" applyBorder="1" applyProtection="1">
      <protection locked="0"/>
    </xf>
    <xf numFmtId="1" fontId="5" fillId="2" borderId="17" xfId="1" applyNumberFormat="1" applyFill="1" applyBorder="1" applyProtection="1">
      <protection locked="0"/>
    </xf>
    <xf numFmtId="0" fontId="5" fillId="3" borderId="11" xfId="1" applyFill="1" applyBorder="1"/>
    <xf numFmtId="0" fontId="5" fillId="0" borderId="18" xfId="1" applyBorder="1"/>
    <xf numFmtId="0" fontId="5" fillId="2" borderId="18" xfId="1" applyFill="1" applyBorder="1" applyProtection="1">
      <protection locked="0"/>
    </xf>
    <xf numFmtId="0" fontId="5" fillId="2" borderId="18" xfId="1" applyFill="1" applyBorder="1" applyAlignment="1" applyProtection="1">
      <alignment wrapText="1"/>
      <protection locked="0"/>
    </xf>
    <xf numFmtId="49" fontId="5" fillId="2" borderId="18" xfId="1" applyNumberFormat="1" applyFill="1" applyBorder="1" applyProtection="1">
      <protection locked="0"/>
    </xf>
    <xf numFmtId="2" fontId="5" fillId="2" borderId="18" xfId="1" applyNumberFormat="1" applyFill="1" applyBorder="1" applyProtection="1">
      <protection locked="0"/>
    </xf>
    <xf numFmtId="1" fontId="5" fillId="2" borderId="18" xfId="1" applyNumberFormat="1" applyFill="1" applyBorder="1" applyProtection="1">
      <protection locked="0"/>
    </xf>
    <xf numFmtId="1" fontId="5" fillId="2" borderId="19" xfId="1" applyNumberFormat="1" applyFill="1" applyBorder="1" applyProtection="1">
      <protection locked="0"/>
    </xf>
    <xf numFmtId="0" fontId="5" fillId="2" borderId="5" xfId="1" applyFill="1" applyBorder="1" applyProtection="1">
      <protection locked="0"/>
    </xf>
    <xf numFmtId="0" fontId="5" fillId="2" borderId="5" xfId="1" applyFill="1" applyBorder="1" applyAlignment="1" applyProtection="1">
      <alignment wrapText="1"/>
      <protection locked="0"/>
    </xf>
    <xf numFmtId="49" fontId="5" fillId="2" borderId="5" xfId="1" applyNumberFormat="1" applyFill="1" applyBorder="1" applyProtection="1">
      <protection locked="0"/>
    </xf>
    <xf numFmtId="2" fontId="5" fillId="2" borderId="5" xfId="1" applyNumberFormat="1" applyFill="1" applyBorder="1" applyProtection="1">
      <protection locked="0"/>
    </xf>
    <xf numFmtId="1" fontId="5" fillId="2" borderId="5" xfId="1" applyNumberFormat="1" applyFill="1" applyBorder="1" applyProtection="1">
      <protection locked="0"/>
    </xf>
    <xf numFmtId="1" fontId="5" fillId="2" borderId="20" xfId="1" applyNumberFormat="1" applyFill="1" applyBorder="1" applyProtection="1">
      <protection locked="0"/>
    </xf>
    <xf numFmtId="0" fontId="5" fillId="3" borderId="18" xfId="1" applyFill="1" applyBorder="1"/>
    <xf numFmtId="0" fontId="5" fillId="3" borderId="21" xfId="1" applyFill="1" applyBorder="1"/>
    <xf numFmtId="49" fontId="5" fillId="0" borderId="0" xfId="1" applyNumberFormat="1"/>
    <xf numFmtId="0" fontId="5" fillId="2" borderId="11" xfId="1" quotePrefix="1" applyFill="1" applyBorder="1" applyProtection="1">
      <protection locked="0"/>
    </xf>
    <xf numFmtId="0" fontId="5" fillId="2" borderId="1" xfId="1" quotePrefix="1" applyFill="1" applyBorder="1" applyProtection="1">
      <protection locked="0"/>
    </xf>
    <xf numFmtId="49" fontId="1" fillId="0" borderId="0" xfId="0" applyNumberFormat="1" applyFont="1" applyAlignment="1">
      <alignment horizontal="right" vertical="top" wrapText="1"/>
    </xf>
    <xf numFmtId="0" fontId="1" fillId="0" borderId="6" xfId="0" applyFont="1" applyBorder="1" applyAlignment="1">
      <alignment horizontal="center" vertical="center"/>
    </xf>
    <xf numFmtId="0" fontId="1" fillId="0" borderId="2" xfId="0" applyNumberFormat="1" applyFont="1" applyBorder="1" applyAlignment="1">
      <alignment vertical="top"/>
    </xf>
    <xf numFmtId="0" fontId="1" fillId="0" borderId="6" xfId="0" applyNumberFormat="1" applyFont="1" applyBorder="1" applyAlignment="1">
      <alignment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vertical="top"/>
    </xf>
    <xf numFmtId="49" fontId="1" fillId="0" borderId="1" xfId="0" quotePrefix="1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 wrapText="1"/>
    </xf>
    <xf numFmtId="49" fontId="4" fillId="0" borderId="1" xfId="0" applyNumberFormat="1" applyFont="1" applyBorder="1" applyAlignment="1">
      <alignment horizontal="center" vertical="top" wrapText="1"/>
    </xf>
    <xf numFmtId="14" fontId="6" fillId="0" borderId="0" xfId="0" applyNumberFormat="1" applyFont="1" applyAlignment="1"/>
    <xf numFmtId="0" fontId="1" fillId="0" borderId="0" xfId="0" applyNumberFormat="1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2" borderId="3" xfId="1" applyFill="1" applyBorder="1" applyAlignment="1" applyProtection="1">
      <protection locked="0"/>
    </xf>
    <xf numFmtId="0" fontId="5" fillId="2" borderId="4" xfId="1" applyFill="1" applyBorder="1" applyAlignment="1" applyProtection="1">
      <protection locked="0"/>
    </xf>
    <xf numFmtId="0" fontId="5" fillId="0" borderId="6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IU29"/>
  <sheetViews>
    <sheetView tabSelected="1" topLeftCell="A10" zoomScaleNormal="100" workbookViewId="0">
      <selection activeCell="B25" sqref="B25"/>
    </sheetView>
  </sheetViews>
  <sheetFormatPr defaultColWidth="0" defaultRowHeight="15.75" x14ac:dyDescent="0.25"/>
  <cols>
    <col min="1" max="1" width="5.140625" style="5" customWidth="1"/>
    <col min="2" max="2" width="35.7109375" style="4" customWidth="1"/>
    <col min="3" max="3" width="6.28515625" style="6" customWidth="1"/>
    <col min="4" max="4" width="7.140625" style="6" customWidth="1"/>
    <col min="5" max="17" width="8.85546875" style="6" hidden="1" customWidth="1"/>
    <col min="18" max="18" width="7.140625" style="6" hidden="1" customWidth="1"/>
    <col min="19" max="20" width="5.7109375" style="6" hidden="1" customWidth="1"/>
    <col min="21" max="21" width="7.28515625" style="6" hidden="1" customWidth="1"/>
    <col min="22" max="23" width="5.7109375" style="6" hidden="1" customWidth="1"/>
    <col min="24" max="24" width="7" style="6" hidden="1" customWidth="1"/>
    <col min="25" max="26" width="5.7109375" style="6" hidden="1" customWidth="1"/>
    <col min="27" max="27" width="5" style="6" hidden="1" customWidth="1"/>
    <col min="28" max="28" width="5.7109375" style="6" hidden="1" customWidth="1"/>
    <col min="29" max="29" width="4" style="6" hidden="1" customWidth="1"/>
    <col min="30" max="30" width="8.140625" style="6" hidden="1" customWidth="1"/>
    <col min="31" max="75" width="8.85546875" style="1" hidden="1" customWidth="1"/>
    <col min="76" max="229" width="9.140625" style="1" customWidth="1"/>
    <col min="230" max="255" width="0" style="1" hidden="1" customWidth="1"/>
    <col min="256" max="16384" width="12.5703125" style="1" hidden="1"/>
  </cols>
  <sheetData>
    <row r="1" spans="1:75" x14ac:dyDescent="0.25">
      <c r="B1" s="65" t="s">
        <v>133</v>
      </c>
    </row>
    <row r="2" spans="1:75" x14ac:dyDescent="0.25">
      <c r="B2" s="65" t="s">
        <v>134</v>
      </c>
      <c r="C2" s="75" t="s">
        <v>135</v>
      </c>
      <c r="D2" s="75"/>
    </row>
    <row r="3" spans="1:75" ht="15.75" customHeight="1" x14ac:dyDescent="0.25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</row>
    <row r="4" spans="1:75" ht="17.25" customHeight="1" x14ac:dyDescent="0.25">
      <c r="A4" s="76" t="s">
        <v>79</v>
      </c>
      <c r="B4" s="76"/>
      <c r="C4" s="76"/>
      <c r="D4" s="76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75" ht="18.7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75" ht="18" customHeight="1" x14ac:dyDescent="0.25">
      <c r="A6" s="77" t="s">
        <v>136</v>
      </c>
      <c r="B6" s="77" t="s">
        <v>137</v>
      </c>
      <c r="C6" s="77" t="s">
        <v>73</v>
      </c>
      <c r="D6" s="77" t="s">
        <v>0</v>
      </c>
      <c r="E6" s="66" t="s">
        <v>2</v>
      </c>
      <c r="F6" s="7" t="s">
        <v>3</v>
      </c>
      <c r="G6" s="7" t="s">
        <v>65</v>
      </c>
      <c r="H6" s="7" t="s">
        <v>4</v>
      </c>
      <c r="I6" s="7" t="s">
        <v>5</v>
      </c>
      <c r="J6" s="7" t="s">
        <v>6</v>
      </c>
      <c r="K6" s="7" t="s">
        <v>7</v>
      </c>
      <c r="L6" s="7" t="s">
        <v>8</v>
      </c>
      <c r="M6" s="7" t="s">
        <v>9</v>
      </c>
      <c r="N6" s="7" t="s">
        <v>10</v>
      </c>
      <c r="O6" s="7" t="s">
        <v>11</v>
      </c>
      <c r="P6" s="7" t="s">
        <v>12</v>
      </c>
      <c r="Q6" s="7" t="s">
        <v>13</v>
      </c>
      <c r="R6" s="77" t="s">
        <v>70</v>
      </c>
      <c r="S6" s="77"/>
      <c r="T6" s="77"/>
      <c r="U6" s="77"/>
      <c r="V6" s="9" t="s">
        <v>69</v>
      </c>
      <c r="W6" s="9"/>
      <c r="X6" s="9"/>
      <c r="Y6" s="9"/>
      <c r="Z6" s="9"/>
      <c r="AA6" s="9"/>
      <c r="AB6" s="9"/>
      <c r="AC6" s="9"/>
      <c r="AD6" s="77" t="s">
        <v>78</v>
      </c>
      <c r="AE6" s="10" t="s">
        <v>21</v>
      </c>
      <c r="AF6" s="10" t="s">
        <v>22</v>
      </c>
      <c r="AG6" s="10" t="s">
        <v>23</v>
      </c>
      <c r="AH6" s="10" t="s">
        <v>24</v>
      </c>
      <c r="AI6" s="10" t="s">
        <v>25</v>
      </c>
      <c r="AJ6" s="10" t="s">
        <v>26</v>
      </c>
      <c r="AK6" s="10" t="s">
        <v>27</v>
      </c>
      <c r="AL6" s="10" t="s">
        <v>28</v>
      </c>
      <c r="AM6" s="10" t="s">
        <v>29</v>
      </c>
      <c r="AN6" s="10" t="s">
        <v>30</v>
      </c>
      <c r="AO6" s="10" t="s">
        <v>31</v>
      </c>
      <c r="AP6" s="10" t="s">
        <v>32</v>
      </c>
      <c r="AQ6" s="10" t="s">
        <v>33</v>
      </c>
      <c r="AR6" s="10" t="s">
        <v>34</v>
      </c>
      <c r="AS6" s="10" t="s">
        <v>35</v>
      </c>
      <c r="AT6" s="10" t="s">
        <v>36</v>
      </c>
      <c r="AU6" s="10" t="s">
        <v>37</v>
      </c>
      <c r="AV6" s="10" t="s">
        <v>38</v>
      </c>
      <c r="AW6" s="10" t="s">
        <v>39</v>
      </c>
      <c r="AX6" s="10" t="s">
        <v>40</v>
      </c>
      <c r="AY6" s="10" t="s">
        <v>41</v>
      </c>
      <c r="AZ6" s="10" t="s">
        <v>42</v>
      </c>
      <c r="BA6" s="10" t="s">
        <v>43</v>
      </c>
      <c r="BB6" s="10" t="s">
        <v>44</v>
      </c>
      <c r="BC6" s="10" t="s">
        <v>45</v>
      </c>
      <c r="BD6" s="10" t="s">
        <v>46</v>
      </c>
      <c r="BE6" s="10" t="s">
        <v>47</v>
      </c>
      <c r="BF6" s="10" t="s">
        <v>48</v>
      </c>
      <c r="BG6" s="10" t="s">
        <v>49</v>
      </c>
      <c r="BH6" s="10" t="s">
        <v>50</v>
      </c>
      <c r="BI6" s="10" t="s">
        <v>51</v>
      </c>
      <c r="BJ6" s="10" t="s">
        <v>52</v>
      </c>
      <c r="BK6" s="10" t="s">
        <v>53</v>
      </c>
      <c r="BL6" s="10" t="s">
        <v>54</v>
      </c>
      <c r="BM6" s="10" t="s">
        <v>55</v>
      </c>
      <c r="BN6" s="10" t="s">
        <v>56</v>
      </c>
      <c r="BO6" s="10" t="s">
        <v>57</v>
      </c>
      <c r="BP6" s="10" t="s">
        <v>58</v>
      </c>
      <c r="BQ6" s="10" t="s">
        <v>59</v>
      </c>
      <c r="BR6" s="10" t="s">
        <v>60</v>
      </c>
      <c r="BS6" s="10" t="s">
        <v>61</v>
      </c>
      <c r="BT6" s="10" t="s">
        <v>62</v>
      </c>
      <c r="BU6" s="10" t="s">
        <v>63</v>
      </c>
      <c r="BV6" s="10" t="s">
        <v>64</v>
      </c>
      <c r="BW6" s="10"/>
    </row>
    <row r="7" spans="1:75" ht="15.75" customHeight="1" x14ac:dyDescent="0.25">
      <c r="A7" s="77"/>
      <c r="B7" s="77"/>
      <c r="C7" s="77"/>
      <c r="D7" s="77"/>
      <c r="E7" s="66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 t="s">
        <v>14</v>
      </c>
      <c r="S7" s="7" t="s">
        <v>15</v>
      </c>
      <c r="T7" s="7" t="s">
        <v>16</v>
      </c>
      <c r="U7" s="7" t="s">
        <v>17</v>
      </c>
      <c r="V7" s="7" t="s">
        <v>66</v>
      </c>
      <c r="W7" s="7" t="s">
        <v>18</v>
      </c>
      <c r="X7" s="7" t="s">
        <v>67</v>
      </c>
      <c r="Y7" s="7" t="s">
        <v>68</v>
      </c>
      <c r="Z7" s="7" t="s">
        <v>71</v>
      </c>
      <c r="AA7" s="7" t="s">
        <v>72</v>
      </c>
      <c r="AB7" s="7" t="s">
        <v>19</v>
      </c>
      <c r="AC7" s="7" t="s">
        <v>20</v>
      </c>
      <c r="AD7" s="77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</row>
    <row r="8" spans="1:75" x14ac:dyDescent="0.25">
      <c r="A8" s="11"/>
      <c r="B8" s="71" t="s">
        <v>139</v>
      </c>
      <c r="C8" s="11"/>
      <c r="D8" s="12"/>
    </row>
    <row r="9" spans="1:75" s="14" customFormat="1" ht="18" customHeight="1" x14ac:dyDescent="0.25">
      <c r="A9" s="11" t="str">
        <f>"17/4"</f>
        <v>17/4</v>
      </c>
      <c r="B9" s="72" t="s">
        <v>141</v>
      </c>
      <c r="C9" s="11" t="str">
        <f>"150"</f>
        <v>150</v>
      </c>
      <c r="D9" s="12">
        <v>137.11874175</v>
      </c>
      <c r="E9" s="67">
        <v>3.35</v>
      </c>
      <c r="F9" s="13">
        <v>0.08</v>
      </c>
      <c r="G9" s="13">
        <v>0</v>
      </c>
      <c r="H9" s="13">
        <v>0</v>
      </c>
      <c r="I9" s="13">
        <v>6.92</v>
      </c>
      <c r="J9" s="13">
        <v>12.31</v>
      </c>
      <c r="K9" s="13">
        <v>0.57999999999999996</v>
      </c>
      <c r="L9" s="13">
        <v>0</v>
      </c>
      <c r="M9" s="13">
        <v>0</v>
      </c>
      <c r="N9" s="13">
        <v>0.08</v>
      </c>
      <c r="O9" s="13">
        <v>1.1399999999999999</v>
      </c>
      <c r="P9" s="13">
        <v>186.19</v>
      </c>
      <c r="Q9" s="13">
        <v>124.62</v>
      </c>
      <c r="R9" s="13">
        <v>85.64</v>
      </c>
      <c r="S9" s="13">
        <v>20.239999999999998</v>
      </c>
      <c r="T9" s="13">
        <v>92.53</v>
      </c>
      <c r="U9" s="13">
        <v>0.38</v>
      </c>
      <c r="V9" s="13">
        <v>18.18</v>
      </c>
      <c r="W9" s="13">
        <v>16.440000000000001</v>
      </c>
      <c r="X9" s="13">
        <v>33.950000000000003</v>
      </c>
      <c r="Y9" s="13">
        <v>0.11</v>
      </c>
      <c r="Z9" s="13">
        <v>0.05</v>
      </c>
      <c r="AA9" s="13">
        <v>0.1</v>
      </c>
      <c r="AB9" s="13">
        <v>0.31</v>
      </c>
      <c r="AC9" s="13">
        <v>1.37</v>
      </c>
      <c r="AD9" s="13">
        <v>0.4</v>
      </c>
      <c r="AE9" s="14">
        <v>0</v>
      </c>
      <c r="AF9" s="14">
        <v>118.69</v>
      </c>
      <c r="AG9" s="14">
        <v>117.22</v>
      </c>
      <c r="AH9" s="14">
        <v>385.68</v>
      </c>
      <c r="AI9" s="14">
        <v>211.06</v>
      </c>
      <c r="AJ9" s="14">
        <v>93.69</v>
      </c>
      <c r="AK9" s="14">
        <v>151.54</v>
      </c>
      <c r="AL9" s="14">
        <v>56.97</v>
      </c>
      <c r="AM9" s="14">
        <v>190.58</v>
      </c>
      <c r="AN9" s="14">
        <v>125.88</v>
      </c>
      <c r="AO9" s="14">
        <v>87.81</v>
      </c>
      <c r="AP9" s="14">
        <v>109.52</v>
      </c>
      <c r="AQ9" s="14">
        <v>39.369999999999997</v>
      </c>
      <c r="AR9" s="14">
        <v>57.95</v>
      </c>
      <c r="AS9" s="14">
        <v>304.07</v>
      </c>
      <c r="AT9" s="14">
        <v>0</v>
      </c>
      <c r="AU9" s="14">
        <v>99.41</v>
      </c>
      <c r="AV9" s="14">
        <v>91.09</v>
      </c>
      <c r="AW9" s="14">
        <v>196.26</v>
      </c>
      <c r="AX9" s="14">
        <v>47.5</v>
      </c>
      <c r="AY9" s="14">
        <v>0.09</v>
      </c>
      <c r="AZ9" s="14">
        <v>0.04</v>
      </c>
      <c r="BA9" s="14">
        <v>0.02</v>
      </c>
      <c r="BB9" s="14">
        <v>0.05</v>
      </c>
      <c r="BC9" s="14">
        <v>0.06</v>
      </c>
      <c r="BD9" s="14">
        <v>0.26</v>
      </c>
      <c r="BE9" s="14">
        <v>0</v>
      </c>
      <c r="BF9" s="14">
        <v>0.76</v>
      </c>
      <c r="BG9" s="14">
        <v>0</v>
      </c>
      <c r="BH9" s="14">
        <v>0.23</v>
      </c>
      <c r="BI9" s="14">
        <v>0</v>
      </c>
      <c r="BJ9" s="14">
        <v>0</v>
      </c>
      <c r="BK9" s="14">
        <v>0</v>
      </c>
      <c r="BL9" s="14">
        <v>0.05</v>
      </c>
      <c r="BM9" s="14">
        <v>0.08</v>
      </c>
      <c r="BN9" s="14">
        <v>0.66</v>
      </c>
      <c r="BO9" s="14">
        <v>0</v>
      </c>
      <c r="BP9" s="14">
        <v>0</v>
      </c>
      <c r="BQ9" s="14">
        <v>0.21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123.8</v>
      </c>
    </row>
    <row r="10" spans="1:75" s="14" customFormat="1" x14ac:dyDescent="0.25">
      <c r="A10" s="11" t="str">
        <f>"30/10"</f>
        <v>30/10</v>
      </c>
      <c r="B10" s="72" t="s">
        <v>82</v>
      </c>
      <c r="C10" s="11" t="str">
        <f>"180"</f>
        <v>180</v>
      </c>
      <c r="D10" s="12">
        <v>68.952844799999994</v>
      </c>
      <c r="E10" s="67">
        <v>1.8</v>
      </c>
      <c r="F10" s="13">
        <v>0</v>
      </c>
      <c r="G10" s="13">
        <v>0</v>
      </c>
      <c r="H10" s="13">
        <v>0</v>
      </c>
      <c r="I10" s="13">
        <v>8.56</v>
      </c>
      <c r="J10" s="13">
        <v>0</v>
      </c>
      <c r="K10" s="13">
        <v>0.04</v>
      </c>
      <c r="L10" s="13">
        <v>0</v>
      </c>
      <c r="M10" s="13">
        <v>0</v>
      </c>
      <c r="N10" s="13">
        <v>0.09</v>
      </c>
      <c r="O10" s="13">
        <v>0.65</v>
      </c>
      <c r="P10" s="13">
        <v>44.59</v>
      </c>
      <c r="Q10" s="13">
        <v>130.22</v>
      </c>
      <c r="R10" s="13">
        <v>104.89</v>
      </c>
      <c r="S10" s="13">
        <v>11.97</v>
      </c>
      <c r="T10" s="13">
        <v>75.33</v>
      </c>
      <c r="U10" s="13">
        <v>0.1</v>
      </c>
      <c r="V10" s="13">
        <v>18</v>
      </c>
      <c r="W10" s="13">
        <v>8.1</v>
      </c>
      <c r="X10" s="13">
        <v>19.8</v>
      </c>
      <c r="Y10" s="13">
        <v>0</v>
      </c>
      <c r="Z10" s="13">
        <v>0.03</v>
      </c>
      <c r="AA10" s="13">
        <v>0.12</v>
      </c>
      <c r="AB10" s="13">
        <v>0.08</v>
      </c>
      <c r="AC10" s="13">
        <v>0.72</v>
      </c>
      <c r="AD10" s="13">
        <v>0.47</v>
      </c>
      <c r="AE10" s="14">
        <v>0</v>
      </c>
      <c r="AF10" s="14">
        <v>143.77000000000001</v>
      </c>
      <c r="AG10" s="14">
        <v>142</v>
      </c>
      <c r="AH10" s="14">
        <v>246.56</v>
      </c>
      <c r="AI10" s="14">
        <v>200.21</v>
      </c>
      <c r="AJ10" s="14">
        <v>66.900000000000006</v>
      </c>
      <c r="AK10" s="14">
        <v>117.75</v>
      </c>
      <c r="AL10" s="14">
        <v>38.54</v>
      </c>
      <c r="AM10" s="14">
        <v>131.63999999999999</v>
      </c>
      <c r="AN10" s="14">
        <v>1.5</v>
      </c>
      <c r="AO10" s="14">
        <v>3.35</v>
      </c>
      <c r="AP10" s="14">
        <v>3.18</v>
      </c>
      <c r="AQ10" s="14">
        <v>0.93</v>
      </c>
      <c r="AR10" s="14">
        <v>1.19</v>
      </c>
      <c r="AS10" s="14">
        <v>10.58</v>
      </c>
      <c r="AT10" s="14">
        <v>2.65</v>
      </c>
      <c r="AU10" s="14">
        <v>1.1499999999999999</v>
      </c>
      <c r="AV10" s="14">
        <v>1.1499999999999999</v>
      </c>
      <c r="AW10" s="14">
        <v>163.92</v>
      </c>
      <c r="AX10" s="14">
        <v>23.59</v>
      </c>
      <c r="AY10" s="14">
        <v>0</v>
      </c>
      <c r="AZ10" s="14">
        <v>0</v>
      </c>
      <c r="BA10" s="14">
        <v>0</v>
      </c>
      <c r="BB10" s="14">
        <v>0</v>
      </c>
      <c r="BC10" s="14">
        <v>0</v>
      </c>
      <c r="BD10" s="14">
        <v>0</v>
      </c>
      <c r="BE10" s="14">
        <v>0</v>
      </c>
      <c r="BF10" s="14">
        <v>0.01</v>
      </c>
      <c r="BG10" s="14">
        <v>0</v>
      </c>
      <c r="BH10" s="14">
        <v>0</v>
      </c>
      <c r="BI10" s="14">
        <v>0</v>
      </c>
      <c r="BJ10" s="14">
        <v>0</v>
      </c>
      <c r="BK10" s="14">
        <v>0</v>
      </c>
      <c r="BL10" s="14">
        <v>0</v>
      </c>
      <c r="BM10" s="14">
        <v>0</v>
      </c>
      <c r="BN10" s="14">
        <v>0.01</v>
      </c>
      <c r="BO10" s="14">
        <v>0</v>
      </c>
      <c r="BP10" s="14">
        <v>0</v>
      </c>
      <c r="BQ10" s="14">
        <v>0.03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169.6</v>
      </c>
    </row>
    <row r="11" spans="1:75" s="14" customFormat="1" x14ac:dyDescent="0.25">
      <c r="A11" s="11" t="str">
        <f>"-"</f>
        <v>-</v>
      </c>
      <c r="B11" s="72" t="s">
        <v>83</v>
      </c>
      <c r="C11" s="11" t="str">
        <f>"5"</f>
        <v>5</v>
      </c>
      <c r="D11" s="12">
        <v>33.045481017643205</v>
      </c>
      <c r="E11" s="67">
        <v>2.36</v>
      </c>
      <c r="F11" s="13">
        <v>0.11</v>
      </c>
      <c r="G11" s="13">
        <v>0</v>
      </c>
      <c r="H11" s="13">
        <v>0</v>
      </c>
      <c r="I11" s="13">
        <v>7.0000000000000007E-2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7.0000000000000007E-2</v>
      </c>
      <c r="P11" s="13">
        <v>0.75</v>
      </c>
      <c r="Q11" s="13">
        <v>1.5</v>
      </c>
      <c r="R11" s="13">
        <v>1.2</v>
      </c>
      <c r="S11" s="13">
        <v>0</v>
      </c>
      <c r="T11" s="13">
        <v>1.5</v>
      </c>
      <c r="U11" s="13">
        <v>0.01</v>
      </c>
      <c r="V11" s="13">
        <v>20.010000000000002</v>
      </c>
      <c r="W11" s="13">
        <v>15.01</v>
      </c>
      <c r="X11" s="13">
        <v>22.51</v>
      </c>
      <c r="Y11" s="13">
        <v>0.05</v>
      </c>
      <c r="Z11" s="13">
        <v>0</v>
      </c>
      <c r="AA11" s="13">
        <v>0.01</v>
      </c>
      <c r="AB11" s="13">
        <v>0.01</v>
      </c>
      <c r="AC11" s="13">
        <v>0.01</v>
      </c>
      <c r="AD11" s="13">
        <v>0</v>
      </c>
      <c r="AE11" s="14">
        <v>0</v>
      </c>
      <c r="AF11" s="14">
        <v>2.1</v>
      </c>
      <c r="AG11" s="14">
        <v>2.0499999999999998</v>
      </c>
      <c r="AH11" s="14">
        <v>3.8</v>
      </c>
      <c r="AI11" s="14">
        <v>2.25</v>
      </c>
      <c r="AJ11" s="14">
        <v>0.85</v>
      </c>
      <c r="AK11" s="14">
        <v>2.35</v>
      </c>
      <c r="AL11" s="14">
        <v>2.15</v>
      </c>
      <c r="AM11" s="14">
        <v>2.1</v>
      </c>
      <c r="AN11" s="14">
        <v>1.8</v>
      </c>
      <c r="AO11" s="14">
        <v>1.3</v>
      </c>
      <c r="AP11" s="14">
        <v>2.85</v>
      </c>
      <c r="AQ11" s="14">
        <v>1.75</v>
      </c>
      <c r="AR11" s="14">
        <v>1.2</v>
      </c>
      <c r="AS11" s="14">
        <v>7.1</v>
      </c>
      <c r="AT11" s="14">
        <v>0</v>
      </c>
      <c r="AU11" s="14">
        <v>2.4</v>
      </c>
      <c r="AV11" s="14">
        <v>2.7</v>
      </c>
      <c r="AW11" s="14">
        <v>2.1</v>
      </c>
      <c r="AX11" s="14">
        <v>0.5</v>
      </c>
      <c r="AY11" s="14">
        <v>0.13</v>
      </c>
      <c r="AZ11" s="14">
        <v>0.06</v>
      </c>
      <c r="BA11" s="14">
        <v>0.03</v>
      </c>
      <c r="BB11" s="14">
        <v>0.08</v>
      </c>
      <c r="BC11" s="14">
        <v>0.09</v>
      </c>
      <c r="BD11" s="14">
        <v>0.4</v>
      </c>
      <c r="BE11" s="14">
        <v>0</v>
      </c>
      <c r="BF11" s="14">
        <v>1.1000000000000001</v>
      </c>
      <c r="BG11" s="14">
        <v>0</v>
      </c>
      <c r="BH11" s="14">
        <v>0.34</v>
      </c>
      <c r="BI11" s="14">
        <v>0</v>
      </c>
      <c r="BJ11" s="14">
        <v>0</v>
      </c>
      <c r="BK11" s="14">
        <v>0</v>
      </c>
      <c r="BL11" s="14">
        <v>0.08</v>
      </c>
      <c r="BM11" s="14">
        <v>0.12</v>
      </c>
      <c r="BN11" s="14">
        <v>0.9</v>
      </c>
      <c r="BO11" s="14">
        <v>0</v>
      </c>
      <c r="BP11" s="14">
        <v>0</v>
      </c>
      <c r="BQ11" s="14">
        <v>0.05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1.25</v>
      </c>
    </row>
    <row r="12" spans="1:75" s="10" customFormat="1" x14ac:dyDescent="0.25">
      <c r="A12" s="11" t="str">
        <f>"-"</f>
        <v>-</v>
      </c>
      <c r="B12" s="72" t="s">
        <v>84</v>
      </c>
      <c r="C12" s="11" t="str">
        <f>"30"</f>
        <v>30</v>
      </c>
      <c r="D12" s="12">
        <v>80.855999999999995</v>
      </c>
      <c r="E12" s="68">
        <v>0.15</v>
      </c>
      <c r="F12" s="12">
        <v>0</v>
      </c>
      <c r="G12" s="12">
        <v>0</v>
      </c>
      <c r="H12" s="12">
        <v>0</v>
      </c>
      <c r="I12" s="12">
        <v>0.99</v>
      </c>
      <c r="J12" s="12">
        <v>14.04</v>
      </c>
      <c r="K12" s="12">
        <v>0.96</v>
      </c>
      <c r="L12" s="12">
        <v>0</v>
      </c>
      <c r="M12" s="12">
        <v>0</v>
      </c>
      <c r="N12" s="12">
        <v>0.09</v>
      </c>
      <c r="O12" s="12">
        <v>0.48</v>
      </c>
      <c r="P12" s="12">
        <v>128.69999999999999</v>
      </c>
      <c r="Q12" s="12">
        <v>39.299999999999997</v>
      </c>
      <c r="R12" s="12">
        <v>6.6</v>
      </c>
      <c r="S12" s="12">
        <v>9.9</v>
      </c>
      <c r="T12" s="12">
        <v>25.5</v>
      </c>
      <c r="U12" s="12">
        <v>0.6</v>
      </c>
      <c r="V12" s="12">
        <v>0</v>
      </c>
      <c r="W12" s="12">
        <v>0</v>
      </c>
      <c r="X12" s="12">
        <v>0</v>
      </c>
      <c r="Y12" s="12">
        <v>0.51</v>
      </c>
      <c r="Z12" s="12">
        <v>0.05</v>
      </c>
      <c r="AA12" s="12">
        <v>0.02</v>
      </c>
      <c r="AB12" s="12">
        <v>0.48</v>
      </c>
      <c r="AC12" s="12">
        <v>0.9</v>
      </c>
      <c r="AD12" s="12">
        <v>0</v>
      </c>
      <c r="AE12" s="10">
        <v>0</v>
      </c>
      <c r="AF12" s="10">
        <v>0</v>
      </c>
      <c r="AG12" s="10">
        <v>0</v>
      </c>
      <c r="AH12" s="10">
        <v>177.3</v>
      </c>
      <c r="AI12" s="10">
        <v>59.7</v>
      </c>
      <c r="AJ12" s="10">
        <v>35.1</v>
      </c>
      <c r="AK12" s="10">
        <v>70.2</v>
      </c>
      <c r="AL12" s="10">
        <v>26.4</v>
      </c>
      <c r="AM12" s="10">
        <v>126</v>
      </c>
      <c r="AN12" s="10">
        <v>78.3</v>
      </c>
      <c r="AO12" s="10">
        <v>108.9</v>
      </c>
      <c r="AP12" s="10">
        <v>90.3</v>
      </c>
      <c r="AQ12" s="10">
        <v>48.3</v>
      </c>
      <c r="AR12" s="10">
        <v>84</v>
      </c>
      <c r="AS12" s="10">
        <v>697.5</v>
      </c>
      <c r="AT12" s="10">
        <v>0</v>
      </c>
      <c r="AU12" s="10">
        <v>227.1</v>
      </c>
      <c r="AV12" s="10">
        <v>99.3</v>
      </c>
      <c r="AW12" s="10">
        <v>66.599999999999994</v>
      </c>
      <c r="AX12" s="10">
        <v>51.9</v>
      </c>
      <c r="AY12" s="10">
        <v>0</v>
      </c>
      <c r="AZ12" s="10">
        <v>0</v>
      </c>
      <c r="BA12" s="10">
        <v>0</v>
      </c>
      <c r="BB12" s="10">
        <v>0</v>
      </c>
      <c r="BC12" s="10">
        <v>0</v>
      </c>
      <c r="BD12" s="10">
        <v>0.01</v>
      </c>
      <c r="BE12" s="10">
        <v>0</v>
      </c>
      <c r="BF12" s="10">
        <v>0.1</v>
      </c>
      <c r="BG12" s="10">
        <v>0</v>
      </c>
      <c r="BH12" s="10">
        <v>0.05</v>
      </c>
      <c r="BI12" s="10">
        <v>0</v>
      </c>
      <c r="BJ12" s="10">
        <v>0</v>
      </c>
      <c r="BK12" s="10">
        <v>0</v>
      </c>
      <c r="BL12" s="10">
        <v>0</v>
      </c>
      <c r="BM12" s="10">
        <v>0</v>
      </c>
      <c r="BN12" s="10">
        <v>0.35</v>
      </c>
      <c r="BO12" s="10">
        <v>0</v>
      </c>
      <c r="BP12" s="10">
        <v>0</v>
      </c>
      <c r="BQ12" s="10">
        <v>0.26</v>
      </c>
      <c r="BR12" s="10">
        <v>0.01</v>
      </c>
      <c r="BS12" s="10">
        <v>0</v>
      </c>
      <c r="BT12" s="10">
        <v>0</v>
      </c>
      <c r="BU12" s="10">
        <v>0</v>
      </c>
      <c r="BV12" s="10">
        <v>0</v>
      </c>
      <c r="BW12" s="10">
        <v>10.23</v>
      </c>
    </row>
    <row r="13" spans="1:75" s="16" customFormat="1" x14ac:dyDescent="0.25">
      <c r="A13" s="69"/>
      <c r="B13" s="73" t="s">
        <v>140</v>
      </c>
      <c r="C13" s="69"/>
      <c r="D13" s="70">
        <v>319.97000000000003</v>
      </c>
      <c r="E13" s="15">
        <v>7.66</v>
      </c>
      <c r="F13" s="15">
        <v>0.19</v>
      </c>
      <c r="G13" s="15">
        <v>0</v>
      </c>
      <c r="H13" s="15">
        <v>0</v>
      </c>
      <c r="I13" s="15">
        <v>16.54</v>
      </c>
      <c r="J13" s="15">
        <v>26.35</v>
      </c>
      <c r="K13" s="15">
        <v>1.58</v>
      </c>
      <c r="L13" s="15">
        <v>0</v>
      </c>
      <c r="M13" s="15">
        <v>0</v>
      </c>
      <c r="N13" s="15">
        <v>0.26</v>
      </c>
      <c r="O13" s="15">
        <v>2.34</v>
      </c>
      <c r="P13" s="15">
        <v>360.23</v>
      </c>
      <c r="Q13" s="15">
        <v>295.64</v>
      </c>
      <c r="R13" s="15">
        <v>198.33</v>
      </c>
      <c r="S13" s="15">
        <v>42.11</v>
      </c>
      <c r="T13" s="15">
        <v>194.86</v>
      </c>
      <c r="U13" s="15">
        <v>1.0900000000000001</v>
      </c>
      <c r="V13" s="15">
        <v>56.19</v>
      </c>
      <c r="W13" s="15">
        <v>39.549999999999997</v>
      </c>
      <c r="X13" s="15">
        <v>76.260000000000005</v>
      </c>
      <c r="Y13" s="15">
        <v>0.67</v>
      </c>
      <c r="Z13" s="15">
        <v>0.13</v>
      </c>
      <c r="AA13" s="15">
        <v>0.24</v>
      </c>
      <c r="AB13" s="15">
        <v>0.88</v>
      </c>
      <c r="AC13" s="15">
        <v>3</v>
      </c>
      <c r="AD13" s="15">
        <v>0.87</v>
      </c>
      <c r="AE13" s="16">
        <v>0</v>
      </c>
      <c r="AF13" s="16">
        <v>264.56</v>
      </c>
      <c r="AG13" s="16">
        <v>261.27</v>
      </c>
      <c r="AH13" s="16">
        <v>813.34</v>
      </c>
      <c r="AI13" s="16">
        <v>473.22</v>
      </c>
      <c r="AJ13" s="16">
        <v>196.54</v>
      </c>
      <c r="AK13" s="16">
        <v>341.84</v>
      </c>
      <c r="AL13" s="16">
        <v>124.07</v>
      </c>
      <c r="AM13" s="16">
        <v>450.31</v>
      </c>
      <c r="AN13" s="16">
        <v>207.48</v>
      </c>
      <c r="AO13" s="16">
        <v>201.36</v>
      </c>
      <c r="AP13" s="16">
        <v>205.85</v>
      </c>
      <c r="AQ13" s="16">
        <v>90.35</v>
      </c>
      <c r="AR13" s="16">
        <v>144.34</v>
      </c>
      <c r="AS13" s="16">
        <v>1019.25</v>
      </c>
      <c r="AT13" s="16">
        <v>2.65</v>
      </c>
      <c r="AU13" s="16">
        <v>330.05</v>
      </c>
      <c r="AV13" s="16">
        <v>194.23</v>
      </c>
      <c r="AW13" s="16">
        <v>428.88</v>
      </c>
      <c r="AX13" s="16">
        <v>123.49</v>
      </c>
      <c r="AY13" s="16">
        <v>0.22</v>
      </c>
      <c r="AZ13" s="16">
        <v>0.1</v>
      </c>
      <c r="BA13" s="16">
        <v>0.05</v>
      </c>
      <c r="BB13" s="16">
        <v>0.13</v>
      </c>
      <c r="BC13" s="16">
        <v>0.15</v>
      </c>
      <c r="BD13" s="16">
        <v>0.67</v>
      </c>
      <c r="BE13" s="16">
        <v>0</v>
      </c>
      <c r="BF13" s="16">
        <v>1.97</v>
      </c>
      <c r="BG13" s="16">
        <v>0</v>
      </c>
      <c r="BH13" s="16">
        <v>0.62</v>
      </c>
      <c r="BI13" s="16">
        <v>0</v>
      </c>
      <c r="BJ13" s="16">
        <v>0</v>
      </c>
      <c r="BK13" s="16">
        <v>0</v>
      </c>
      <c r="BL13" s="16">
        <v>0.13</v>
      </c>
      <c r="BM13" s="16">
        <v>0.2</v>
      </c>
      <c r="BN13" s="16">
        <v>1.93</v>
      </c>
      <c r="BO13" s="16">
        <v>0</v>
      </c>
      <c r="BP13" s="16">
        <v>0</v>
      </c>
      <c r="BQ13" s="16">
        <v>0.55000000000000004</v>
      </c>
      <c r="BR13" s="16">
        <v>0.01</v>
      </c>
      <c r="BS13" s="16">
        <v>0</v>
      </c>
      <c r="BT13" s="16">
        <v>0</v>
      </c>
      <c r="BU13" s="16">
        <v>0</v>
      </c>
      <c r="BV13" s="16">
        <v>0</v>
      </c>
      <c r="BW13" s="16">
        <v>304.87</v>
      </c>
    </row>
    <row r="14" spans="1:75" x14ac:dyDescent="0.25">
      <c r="A14" s="11"/>
      <c r="B14" s="71" t="s">
        <v>85</v>
      </c>
      <c r="C14" s="11"/>
      <c r="D14" s="12"/>
    </row>
    <row r="15" spans="1:75" s="10" customFormat="1" x14ac:dyDescent="0.25">
      <c r="A15" s="11" t="str">
        <f>"-"</f>
        <v>-</v>
      </c>
      <c r="B15" s="72" t="s">
        <v>86</v>
      </c>
      <c r="C15" s="11" t="str">
        <f>"180"</f>
        <v>180</v>
      </c>
      <c r="D15" s="12">
        <v>77.831999999999994</v>
      </c>
      <c r="E15" s="68">
        <v>0</v>
      </c>
      <c r="F15" s="12">
        <v>0</v>
      </c>
      <c r="G15" s="12">
        <v>0</v>
      </c>
      <c r="H15" s="12">
        <v>0</v>
      </c>
      <c r="I15" s="12">
        <v>17.82</v>
      </c>
      <c r="J15" s="12">
        <v>0.36</v>
      </c>
      <c r="K15" s="12">
        <v>0.36</v>
      </c>
      <c r="L15" s="12">
        <v>0</v>
      </c>
      <c r="M15" s="12">
        <v>0</v>
      </c>
      <c r="N15" s="12">
        <v>0.9</v>
      </c>
      <c r="O15" s="12">
        <v>0.54</v>
      </c>
      <c r="P15" s="12">
        <v>10.8</v>
      </c>
      <c r="Q15" s="12">
        <v>216</v>
      </c>
      <c r="R15" s="12">
        <v>12.6</v>
      </c>
      <c r="S15" s="12">
        <v>7.2</v>
      </c>
      <c r="T15" s="12">
        <v>12.6</v>
      </c>
      <c r="U15" s="12">
        <v>2.52</v>
      </c>
      <c r="V15" s="12">
        <v>0</v>
      </c>
      <c r="W15" s="12">
        <v>0</v>
      </c>
      <c r="X15" s="12">
        <v>0</v>
      </c>
      <c r="Y15" s="12">
        <v>0.18</v>
      </c>
      <c r="Z15" s="12">
        <v>0.02</v>
      </c>
      <c r="AA15" s="12">
        <v>0.02</v>
      </c>
      <c r="AB15" s="12">
        <v>0.18</v>
      </c>
      <c r="AC15" s="12">
        <v>0.36</v>
      </c>
      <c r="AD15" s="12">
        <v>3.6</v>
      </c>
      <c r="AE15" s="10">
        <v>0.36</v>
      </c>
      <c r="AF15" s="10">
        <v>0</v>
      </c>
      <c r="AG15" s="10">
        <v>0</v>
      </c>
      <c r="AH15" s="10">
        <v>25.2</v>
      </c>
      <c r="AI15" s="10">
        <v>25.2</v>
      </c>
      <c r="AJ15" s="10">
        <v>3.6</v>
      </c>
      <c r="AK15" s="10">
        <v>14.4</v>
      </c>
      <c r="AL15" s="10">
        <v>3.6</v>
      </c>
      <c r="AM15" s="10">
        <v>12.6</v>
      </c>
      <c r="AN15" s="10">
        <v>23.4</v>
      </c>
      <c r="AO15" s="10">
        <v>14.4</v>
      </c>
      <c r="AP15" s="10">
        <v>104.4</v>
      </c>
      <c r="AQ15" s="10">
        <v>9</v>
      </c>
      <c r="AR15" s="10">
        <v>19.8</v>
      </c>
      <c r="AS15" s="10">
        <v>57.6</v>
      </c>
      <c r="AT15" s="10">
        <v>0</v>
      </c>
      <c r="AU15" s="10">
        <v>18</v>
      </c>
      <c r="AV15" s="10">
        <v>21.6</v>
      </c>
      <c r="AW15" s="10">
        <v>9</v>
      </c>
      <c r="AX15" s="10">
        <v>7.2</v>
      </c>
      <c r="AY15" s="10">
        <v>0</v>
      </c>
      <c r="AZ15" s="10">
        <v>0</v>
      </c>
      <c r="BA15" s="10">
        <v>0</v>
      </c>
      <c r="BB15" s="10">
        <v>0</v>
      </c>
      <c r="BC15" s="10">
        <v>0</v>
      </c>
      <c r="BD15" s="10">
        <v>0</v>
      </c>
      <c r="BE15" s="10">
        <v>0</v>
      </c>
      <c r="BF15" s="10">
        <v>0</v>
      </c>
      <c r="BG15" s="10">
        <v>0</v>
      </c>
      <c r="BH15" s="10">
        <v>0</v>
      </c>
      <c r="BI15" s="10">
        <v>0</v>
      </c>
      <c r="BJ15" s="10">
        <v>0</v>
      </c>
      <c r="BK15" s="10">
        <v>0</v>
      </c>
      <c r="BL15" s="10">
        <v>0</v>
      </c>
      <c r="BM15" s="10">
        <v>0</v>
      </c>
      <c r="BN15" s="10">
        <v>0</v>
      </c>
      <c r="BO15" s="10">
        <v>0</v>
      </c>
      <c r="BP15" s="10">
        <v>0</v>
      </c>
      <c r="BQ15" s="10">
        <v>0</v>
      </c>
      <c r="BR15" s="10">
        <v>0</v>
      </c>
      <c r="BS15" s="10">
        <v>0</v>
      </c>
      <c r="BT15" s="10">
        <v>0</v>
      </c>
      <c r="BU15" s="10">
        <v>0</v>
      </c>
      <c r="BV15" s="10">
        <v>0</v>
      </c>
      <c r="BW15" s="10">
        <v>158.58000000000001</v>
      </c>
    </row>
    <row r="16" spans="1:75" s="16" customFormat="1" x14ac:dyDescent="0.25">
      <c r="A16" s="69"/>
      <c r="B16" s="73" t="s">
        <v>87</v>
      </c>
      <c r="C16" s="69"/>
      <c r="D16" s="70">
        <v>77.83</v>
      </c>
      <c r="E16" s="15">
        <v>0</v>
      </c>
      <c r="F16" s="15">
        <v>0</v>
      </c>
      <c r="G16" s="15">
        <v>0</v>
      </c>
      <c r="H16" s="15">
        <v>0</v>
      </c>
      <c r="I16" s="15">
        <v>17.82</v>
      </c>
      <c r="J16" s="15">
        <v>0.36</v>
      </c>
      <c r="K16" s="15">
        <v>0.36</v>
      </c>
      <c r="L16" s="15">
        <v>0</v>
      </c>
      <c r="M16" s="15">
        <v>0</v>
      </c>
      <c r="N16" s="15">
        <v>0.9</v>
      </c>
      <c r="O16" s="15">
        <v>0.54</v>
      </c>
      <c r="P16" s="15">
        <v>10.8</v>
      </c>
      <c r="Q16" s="15">
        <v>216</v>
      </c>
      <c r="R16" s="15">
        <v>12.6</v>
      </c>
      <c r="S16" s="15">
        <v>7.2</v>
      </c>
      <c r="T16" s="15">
        <v>12.6</v>
      </c>
      <c r="U16" s="15">
        <v>2.52</v>
      </c>
      <c r="V16" s="15">
        <v>0</v>
      </c>
      <c r="W16" s="15">
        <v>0</v>
      </c>
      <c r="X16" s="15">
        <v>0</v>
      </c>
      <c r="Y16" s="15">
        <v>0.18</v>
      </c>
      <c r="Z16" s="15">
        <v>0.02</v>
      </c>
      <c r="AA16" s="15">
        <v>0.02</v>
      </c>
      <c r="AB16" s="15">
        <v>0.18</v>
      </c>
      <c r="AC16" s="15">
        <v>0.36</v>
      </c>
      <c r="AD16" s="15">
        <v>3.6</v>
      </c>
      <c r="AE16" s="16">
        <v>0.36</v>
      </c>
      <c r="AF16" s="16">
        <v>0</v>
      </c>
      <c r="AG16" s="16">
        <v>0</v>
      </c>
      <c r="AH16" s="16">
        <v>25.2</v>
      </c>
      <c r="AI16" s="16">
        <v>25.2</v>
      </c>
      <c r="AJ16" s="16">
        <v>3.6</v>
      </c>
      <c r="AK16" s="16">
        <v>14.4</v>
      </c>
      <c r="AL16" s="16">
        <v>3.6</v>
      </c>
      <c r="AM16" s="16">
        <v>12.6</v>
      </c>
      <c r="AN16" s="16">
        <v>23.4</v>
      </c>
      <c r="AO16" s="16">
        <v>14.4</v>
      </c>
      <c r="AP16" s="16">
        <v>104.4</v>
      </c>
      <c r="AQ16" s="16">
        <v>9</v>
      </c>
      <c r="AR16" s="16">
        <v>19.8</v>
      </c>
      <c r="AS16" s="16">
        <v>57.6</v>
      </c>
      <c r="AT16" s="16">
        <v>0</v>
      </c>
      <c r="AU16" s="16">
        <v>18</v>
      </c>
      <c r="AV16" s="16">
        <v>21.6</v>
      </c>
      <c r="AW16" s="16">
        <v>9</v>
      </c>
      <c r="AX16" s="16">
        <v>7.2</v>
      </c>
      <c r="AY16" s="16">
        <v>0</v>
      </c>
      <c r="AZ16" s="16">
        <v>0</v>
      </c>
      <c r="BA16" s="16">
        <v>0</v>
      </c>
      <c r="BB16" s="16">
        <v>0</v>
      </c>
      <c r="BC16" s="16">
        <v>0</v>
      </c>
      <c r="BD16" s="16">
        <v>0</v>
      </c>
      <c r="BE16" s="16">
        <v>0</v>
      </c>
      <c r="BF16" s="16">
        <v>0</v>
      </c>
      <c r="BG16" s="16">
        <v>0</v>
      </c>
      <c r="BH16" s="16">
        <v>0</v>
      </c>
      <c r="BI16" s="16">
        <v>0</v>
      </c>
      <c r="BJ16" s="16">
        <v>0</v>
      </c>
      <c r="BK16" s="16">
        <v>0</v>
      </c>
      <c r="BL16" s="16">
        <v>0</v>
      </c>
      <c r="BM16" s="16">
        <v>0</v>
      </c>
      <c r="BN16" s="16">
        <v>0</v>
      </c>
      <c r="BO16" s="16">
        <v>0</v>
      </c>
      <c r="BP16" s="16">
        <v>0</v>
      </c>
      <c r="BQ16" s="16">
        <v>0</v>
      </c>
      <c r="BR16" s="16">
        <v>0</v>
      </c>
      <c r="BS16" s="16">
        <v>0</v>
      </c>
      <c r="BT16" s="16">
        <v>0</v>
      </c>
      <c r="BU16" s="16">
        <v>0</v>
      </c>
      <c r="BV16" s="16">
        <v>0</v>
      </c>
      <c r="BW16" s="16">
        <v>158.58000000000001</v>
      </c>
    </row>
    <row r="17" spans="1:75" x14ac:dyDescent="0.25">
      <c r="A17" s="11"/>
      <c r="B17" s="71" t="s">
        <v>88</v>
      </c>
      <c r="C17" s="11"/>
      <c r="D17" s="12"/>
    </row>
    <row r="18" spans="1:75" s="14" customFormat="1" ht="30.75" customHeight="1" x14ac:dyDescent="0.25">
      <c r="A18" s="11" t="str">
        <f>"32/1"</f>
        <v>32/1</v>
      </c>
      <c r="B18" s="72" t="s">
        <v>89</v>
      </c>
      <c r="C18" s="11" t="str">
        <f>"50"</f>
        <v>50</v>
      </c>
      <c r="D18" s="12">
        <v>33.918097920000001</v>
      </c>
      <c r="E18" s="67">
        <v>0.22</v>
      </c>
      <c r="F18" s="13">
        <v>1.1399999999999999</v>
      </c>
      <c r="G18" s="13">
        <v>0</v>
      </c>
      <c r="H18" s="13">
        <v>0</v>
      </c>
      <c r="I18" s="13">
        <v>3.37</v>
      </c>
      <c r="J18" s="13">
        <v>0.04</v>
      </c>
      <c r="K18" s="13">
        <v>1.0900000000000001</v>
      </c>
      <c r="L18" s="13">
        <v>0</v>
      </c>
      <c r="M18" s="13">
        <v>0</v>
      </c>
      <c r="N18" s="13">
        <v>0.05</v>
      </c>
      <c r="O18" s="13">
        <v>0.73</v>
      </c>
      <c r="P18" s="13">
        <v>111</v>
      </c>
      <c r="Q18" s="13">
        <v>111.68</v>
      </c>
      <c r="R18" s="13">
        <v>17.04</v>
      </c>
      <c r="S18" s="13">
        <v>9.65</v>
      </c>
      <c r="T18" s="13">
        <v>18.97</v>
      </c>
      <c r="U18" s="13">
        <v>0.62</v>
      </c>
      <c r="V18" s="13">
        <v>0</v>
      </c>
      <c r="W18" s="13">
        <v>4.12</v>
      </c>
      <c r="X18" s="13">
        <v>0.99</v>
      </c>
      <c r="Y18" s="13">
        <v>0.82</v>
      </c>
      <c r="Z18" s="13">
        <v>0.01</v>
      </c>
      <c r="AA18" s="13">
        <v>0.02</v>
      </c>
      <c r="AB18" s="13">
        <v>7.0000000000000007E-2</v>
      </c>
      <c r="AC18" s="13">
        <v>0.2</v>
      </c>
      <c r="AD18" s="13">
        <v>0.97</v>
      </c>
      <c r="AE18" s="14">
        <v>0</v>
      </c>
      <c r="AF18" s="14">
        <v>0</v>
      </c>
      <c r="AG18" s="14">
        <v>0</v>
      </c>
      <c r="AH18" s="14">
        <v>32.15</v>
      </c>
      <c r="AI18" s="14">
        <v>43.13</v>
      </c>
      <c r="AJ18" s="14">
        <v>9.5</v>
      </c>
      <c r="AK18" s="14">
        <v>25.21</v>
      </c>
      <c r="AL18" s="14">
        <v>6.72</v>
      </c>
      <c r="AM18" s="14">
        <v>21.44</v>
      </c>
      <c r="AN18" s="14">
        <v>19.03</v>
      </c>
      <c r="AO18" s="14">
        <v>34.049999999999997</v>
      </c>
      <c r="AP18" s="14">
        <v>151.97999999999999</v>
      </c>
      <c r="AQ18" s="14">
        <v>7.05</v>
      </c>
      <c r="AR18" s="14">
        <v>17.91</v>
      </c>
      <c r="AS18" s="14">
        <v>128.58000000000001</v>
      </c>
      <c r="AT18" s="14">
        <v>0</v>
      </c>
      <c r="AU18" s="14">
        <v>22.46</v>
      </c>
      <c r="AV18" s="14">
        <v>29.93</v>
      </c>
      <c r="AW18" s="14">
        <v>23.74</v>
      </c>
      <c r="AX18" s="14">
        <v>7.08</v>
      </c>
      <c r="AY18" s="14">
        <v>0.05</v>
      </c>
      <c r="AZ18" s="14">
        <v>0.02</v>
      </c>
      <c r="BA18" s="14">
        <v>0.01</v>
      </c>
      <c r="BB18" s="14">
        <v>0.03</v>
      </c>
      <c r="BC18" s="14">
        <v>0.03</v>
      </c>
      <c r="BD18" s="14">
        <v>0.14000000000000001</v>
      </c>
      <c r="BE18" s="14">
        <v>0</v>
      </c>
      <c r="BF18" s="14">
        <v>0.11</v>
      </c>
      <c r="BG18" s="14">
        <v>0</v>
      </c>
      <c r="BH18" s="14">
        <v>7.0000000000000007E-2</v>
      </c>
      <c r="BI18" s="14">
        <v>0.01</v>
      </c>
      <c r="BJ18" s="14">
        <v>0.01</v>
      </c>
      <c r="BK18" s="14">
        <v>0</v>
      </c>
      <c r="BL18" s="14">
        <v>0.03</v>
      </c>
      <c r="BM18" s="14">
        <v>0.03</v>
      </c>
      <c r="BN18" s="14">
        <v>0.41</v>
      </c>
      <c r="BO18" s="14">
        <v>0.01</v>
      </c>
      <c r="BP18" s="14">
        <v>0</v>
      </c>
      <c r="BQ18" s="14">
        <v>1.01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42.53</v>
      </c>
    </row>
    <row r="19" spans="1:75" s="14" customFormat="1" ht="16.5" customHeight="1" x14ac:dyDescent="0.25">
      <c r="A19" s="11" t="str">
        <f>"22/2"</f>
        <v>22/2</v>
      </c>
      <c r="B19" s="72" t="s">
        <v>138</v>
      </c>
      <c r="C19" s="11" t="str">
        <f>"180"</f>
        <v>180</v>
      </c>
      <c r="D19" s="12">
        <v>76.440752639999999</v>
      </c>
      <c r="E19" s="67">
        <v>1.72</v>
      </c>
      <c r="F19" s="13">
        <v>0.08</v>
      </c>
      <c r="G19" s="13">
        <v>0</v>
      </c>
      <c r="H19" s="13">
        <v>0</v>
      </c>
      <c r="I19" s="13">
        <v>1.26</v>
      </c>
      <c r="J19" s="13">
        <v>9.2799999999999994</v>
      </c>
      <c r="K19" s="13">
        <v>0.83</v>
      </c>
      <c r="L19" s="13">
        <v>0</v>
      </c>
      <c r="M19" s="13">
        <v>0</v>
      </c>
      <c r="N19" s="13">
        <v>0.03</v>
      </c>
      <c r="O19" s="13">
        <v>0.61</v>
      </c>
      <c r="P19" s="13">
        <v>140.65</v>
      </c>
      <c r="Q19" s="13">
        <v>42.87</v>
      </c>
      <c r="R19" s="13">
        <v>8.39</v>
      </c>
      <c r="S19" s="13">
        <v>5.63</v>
      </c>
      <c r="T19" s="13">
        <v>19.7</v>
      </c>
      <c r="U19" s="13">
        <v>0.33</v>
      </c>
      <c r="V19" s="13">
        <v>14.4</v>
      </c>
      <c r="W19" s="13">
        <v>787.32</v>
      </c>
      <c r="X19" s="13">
        <v>160.19999999999999</v>
      </c>
      <c r="Y19" s="13">
        <v>0.28999999999999998</v>
      </c>
      <c r="Z19" s="13">
        <v>0.03</v>
      </c>
      <c r="AA19" s="13">
        <v>0.01</v>
      </c>
      <c r="AB19" s="13">
        <v>0.22</v>
      </c>
      <c r="AC19" s="13">
        <v>0.53</v>
      </c>
      <c r="AD19" s="13">
        <v>0.37</v>
      </c>
      <c r="AE19" s="14">
        <v>0</v>
      </c>
      <c r="AF19" s="14">
        <v>1.48</v>
      </c>
      <c r="AG19" s="14">
        <v>1.45</v>
      </c>
      <c r="AH19" s="14">
        <v>120.8</v>
      </c>
      <c r="AI19" s="14">
        <v>39.979999999999997</v>
      </c>
      <c r="AJ19" s="14">
        <v>23.11</v>
      </c>
      <c r="AK19" s="14">
        <v>48.23</v>
      </c>
      <c r="AL19" s="14">
        <v>16.34</v>
      </c>
      <c r="AM19" s="14">
        <v>75.08</v>
      </c>
      <c r="AN19" s="14">
        <v>51.79</v>
      </c>
      <c r="AO19" s="14">
        <v>60.83</v>
      </c>
      <c r="AP19" s="14">
        <v>60.09</v>
      </c>
      <c r="AQ19" s="14">
        <v>30.74</v>
      </c>
      <c r="AR19" s="14">
        <v>52.85</v>
      </c>
      <c r="AS19" s="14">
        <v>461.05</v>
      </c>
      <c r="AT19" s="14">
        <v>0</v>
      </c>
      <c r="AU19" s="14">
        <v>142.25</v>
      </c>
      <c r="AV19" s="14">
        <v>75.64</v>
      </c>
      <c r="AW19" s="14">
        <v>38.46</v>
      </c>
      <c r="AX19" s="14">
        <v>29.71</v>
      </c>
      <c r="AY19" s="14">
        <v>0.09</v>
      </c>
      <c r="AZ19" s="14">
        <v>0.04</v>
      </c>
      <c r="BA19" s="14">
        <v>0.02</v>
      </c>
      <c r="BB19" s="14">
        <v>0.05</v>
      </c>
      <c r="BC19" s="14">
        <v>0.06</v>
      </c>
      <c r="BD19" s="14">
        <v>0.28000000000000003</v>
      </c>
      <c r="BE19" s="14">
        <v>0</v>
      </c>
      <c r="BF19" s="14">
        <v>0.81</v>
      </c>
      <c r="BG19" s="14">
        <v>0</v>
      </c>
      <c r="BH19" s="14">
        <v>0.24</v>
      </c>
      <c r="BI19" s="14">
        <v>0</v>
      </c>
      <c r="BJ19" s="14">
        <v>0</v>
      </c>
      <c r="BK19" s="14">
        <v>0</v>
      </c>
      <c r="BL19" s="14">
        <v>0.05</v>
      </c>
      <c r="BM19" s="14">
        <v>0.08</v>
      </c>
      <c r="BN19" s="14">
        <v>0.64</v>
      </c>
      <c r="BO19" s="14">
        <v>0</v>
      </c>
      <c r="BP19" s="14">
        <v>0</v>
      </c>
      <c r="BQ19" s="14">
        <v>0.09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14.06</v>
      </c>
    </row>
    <row r="20" spans="1:75" s="14" customFormat="1" ht="16.5" customHeight="1" x14ac:dyDescent="0.25">
      <c r="A20" s="11" t="str">
        <f>"3/3"</f>
        <v>3/3</v>
      </c>
      <c r="B20" s="72" t="s">
        <v>90</v>
      </c>
      <c r="C20" s="11" t="str">
        <f>"65"</f>
        <v>65</v>
      </c>
      <c r="D20" s="12">
        <v>57.45380875</v>
      </c>
      <c r="E20" s="67">
        <v>0.99</v>
      </c>
      <c r="F20" s="13">
        <v>0.04</v>
      </c>
      <c r="G20" s="13">
        <v>0</v>
      </c>
      <c r="H20" s="13">
        <v>0</v>
      </c>
      <c r="I20" s="13">
        <v>0.93</v>
      </c>
      <c r="J20" s="13">
        <v>7.9</v>
      </c>
      <c r="K20" s="13">
        <v>0.74</v>
      </c>
      <c r="L20" s="13">
        <v>0</v>
      </c>
      <c r="M20" s="13">
        <v>0</v>
      </c>
      <c r="N20" s="13">
        <v>0.13</v>
      </c>
      <c r="O20" s="13">
        <v>0.82</v>
      </c>
      <c r="P20" s="13">
        <v>33.729999999999997</v>
      </c>
      <c r="Q20" s="13">
        <v>275.70999999999998</v>
      </c>
      <c r="R20" s="13">
        <v>14.71</v>
      </c>
      <c r="S20" s="13">
        <v>13.15</v>
      </c>
      <c r="T20" s="13">
        <v>37.619999999999997</v>
      </c>
      <c r="U20" s="13">
        <v>0.49</v>
      </c>
      <c r="V20" s="13">
        <v>8.1300000000000008</v>
      </c>
      <c r="W20" s="13">
        <v>14.78</v>
      </c>
      <c r="X20" s="13">
        <v>10.86</v>
      </c>
      <c r="Y20" s="13">
        <v>7.0000000000000007E-2</v>
      </c>
      <c r="Z20" s="13">
        <v>0.05</v>
      </c>
      <c r="AA20" s="13">
        <v>0.04</v>
      </c>
      <c r="AB20" s="13">
        <v>0.57999999999999996</v>
      </c>
      <c r="AC20" s="13">
        <v>1.1200000000000001</v>
      </c>
      <c r="AD20" s="13">
        <v>2.36</v>
      </c>
      <c r="AE20" s="14">
        <v>0</v>
      </c>
      <c r="AF20" s="14">
        <v>13.23</v>
      </c>
      <c r="AG20" s="14">
        <v>13.06</v>
      </c>
      <c r="AH20" s="14">
        <v>50.26</v>
      </c>
      <c r="AI20" s="14">
        <v>51.18</v>
      </c>
      <c r="AJ20" s="14">
        <v>11.53</v>
      </c>
      <c r="AK20" s="14">
        <v>32.99</v>
      </c>
      <c r="AL20" s="14">
        <v>15.1</v>
      </c>
      <c r="AM20" s="14">
        <v>34.700000000000003</v>
      </c>
      <c r="AN20" s="14">
        <v>32.79</v>
      </c>
      <c r="AO20" s="14">
        <v>89.32</v>
      </c>
      <c r="AP20" s="14">
        <v>39.78</v>
      </c>
      <c r="AQ20" s="14">
        <v>8.32</v>
      </c>
      <c r="AR20" s="14">
        <v>23.16</v>
      </c>
      <c r="AS20" s="14">
        <v>124.46</v>
      </c>
      <c r="AT20" s="14">
        <v>0</v>
      </c>
      <c r="AU20" s="14">
        <v>17.41</v>
      </c>
      <c r="AV20" s="14">
        <v>15.84</v>
      </c>
      <c r="AW20" s="14">
        <v>31.52</v>
      </c>
      <c r="AX20" s="14">
        <v>9.39</v>
      </c>
      <c r="AY20" s="14">
        <v>0.04</v>
      </c>
      <c r="AZ20" s="14">
        <v>0.02</v>
      </c>
      <c r="BA20" s="14">
        <v>0.01</v>
      </c>
      <c r="BB20" s="14">
        <v>0.02</v>
      </c>
      <c r="BC20" s="14">
        <v>0.03</v>
      </c>
      <c r="BD20" s="14">
        <v>0.12</v>
      </c>
      <c r="BE20" s="14">
        <v>0</v>
      </c>
      <c r="BF20" s="14">
        <v>0.38</v>
      </c>
      <c r="BG20" s="14">
        <v>0</v>
      </c>
      <c r="BH20" s="14">
        <v>0.11</v>
      </c>
      <c r="BI20" s="14">
        <v>0</v>
      </c>
      <c r="BJ20" s="14">
        <v>0</v>
      </c>
      <c r="BK20" s="14">
        <v>0</v>
      </c>
      <c r="BL20" s="14">
        <v>0.02</v>
      </c>
      <c r="BM20" s="14">
        <v>0.04</v>
      </c>
      <c r="BN20" s="14">
        <v>0.37</v>
      </c>
      <c r="BO20" s="14">
        <v>0</v>
      </c>
      <c r="BP20" s="14">
        <v>0</v>
      </c>
      <c r="BQ20" s="14">
        <v>0.06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53.57</v>
      </c>
    </row>
    <row r="21" spans="1:75" s="14" customFormat="1" x14ac:dyDescent="0.25">
      <c r="A21" s="11" t="str">
        <f>"11/3"</f>
        <v>11/3</v>
      </c>
      <c r="B21" s="72" t="s">
        <v>91</v>
      </c>
      <c r="C21" s="11" t="str">
        <f>"65"</f>
        <v>65</v>
      </c>
      <c r="D21" s="12">
        <v>41.573658966666699</v>
      </c>
      <c r="E21" s="67">
        <v>0.17</v>
      </c>
      <c r="F21" s="13">
        <v>0.85</v>
      </c>
      <c r="G21" s="13">
        <v>0</v>
      </c>
      <c r="H21" s="13">
        <v>0</v>
      </c>
      <c r="I21" s="13">
        <v>4.4000000000000004</v>
      </c>
      <c r="J21" s="13">
        <v>0.89</v>
      </c>
      <c r="K21" s="13">
        <v>1.64</v>
      </c>
      <c r="L21" s="13">
        <v>0</v>
      </c>
      <c r="M21" s="13">
        <v>0</v>
      </c>
      <c r="N21" s="13">
        <v>0.25</v>
      </c>
      <c r="O21" s="13">
        <v>0.79</v>
      </c>
      <c r="P21" s="13">
        <v>77.099999999999994</v>
      </c>
      <c r="Q21" s="13">
        <v>248.19</v>
      </c>
      <c r="R21" s="13">
        <v>39.53</v>
      </c>
      <c r="S21" s="13">
        <v>16.57</v>
      </c>
      <c r="T21" s="13">
        <v>30.22</v>
      </c>
      <c r="U21" s="13">
        <v>0.54</v>
      </c>
      <c r="V21" s="13">
        <v>0</v>
      </c>
      <c r="W21" s="13">
        <v>647.91999999999996</v>
      </c>
      <c r="X21" s="13">
        <v>134.79</v>
      </c>
      <c r="Y21" s="13">
        <v>0.75</v>
      </c>
      <c r="Z21" s="13">
        <v>0.03</v>
      </c>
      <c r="AA21" s="13">
        <v>0.03</v>
      </c>
      <c r="AB21" s="13">
        <v>0.53</v>
      </c>
      <c r="AC21" s="13">
        <v>0.87</v>
      </c>
      <c r="AD21" s="13">
        <v>14.47</v>
      </c>
      <c r="AE21" s="14">
        <v>0</v>
      </c>
      <c r="AF21" s="14">
        <v>0</v>
      </c>
      <c r="AG21" s="14">
        <v>0</v>
      </c>
      <c r="AH21" s="14">
        <v>59</v>
      </c>
      <c r="AI21" s="14">
        <v>50.08</v>
      </c>
      <c r="AJ21" s="14">
        <v>19.309999999999999</v>
      </c>
      <c r="AK21" s="14">
        <v>44.47</v>
      </c>
      <c r="AL21" s="14">
        <v>9.01</v>
      </c>
      <c r="AM21" s="14">
        <v>48.89</v>
      </c>
      <c r="AN21" s="14">
        <v>59.9</v>
      </c>
      <c r="AO21" s="14">
        <v>78.13</v>
      </c>
      <c r="AP21" s="14">
        <v>142.21</v>
      </c>
      <c r="AQ21" s="14">
        <v>24.25</v>
      </c>
      <c r="AR21" s="14">
        <v>39.47</v>
      </c>
      <c r="AS21" s="14">
        <v>256.73</v>
      </c>
      <c r="AT21" s="14">
        <v>0.37</v>
      </c>
      <c r="AU21" s="14">
        <v>68.959999999999994</v>
      </c>
      <c r="AV21" s="14">
        <v>59.12</v>
      </c>
      <c r="AW21" s="14">
        <v>40.43</v>
      </c>
      <c r="AX21" s="14">
        <v>19.260000000000002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0.08</v>
      </c>
      <c r="BG21" s="14">
        <v>0</v>
      </c>
      <c r="BH21" s="14">
        <v>0.05</v>
      </c>
      <c r="BI21" s="14">
        <v>0</v>
      </c>
      <c r="BJ21" s="14">
        <v>0.01</v>
      </c>
      <c r="BK21" s="14">
        <v>0</v>
      </c>
      <c r="BL21" s="14">
        <v>0</v>
      </c>
      <c r="BM21" s="14">
        <v>0</v>
      </c>
      <c r="BN21" s="14">
        <v>0.28000000000000003</v>
      </c>
      <c r="BO21" s="14">
        <v>0</v>
      </c>
      <c r="BP21" s="14">
        <v>0</v>
      </c>
      <c r="BQ21" s="14">
        <v>0.78</v>
      </c>
      <c r="BR21" s="14">
        <v>0.01</v>
      </c>
      <c r="BS21" s="14">
        <v>0</v>
      </c>
      <c r="BT21" s="14">
        <v>0</v>
      </c>
      <c r="BU21" s="14">
        <v>0</v>
      </c>
      <c r="BV21" s="14">
        <v>0</v>
      </c>
      <c r="BW21" s="14">
        <v>91.39</v>
      </c>
    </row>
    <row r="22" spans="1:75" s="14" customFormat="1" ht="16.5" customHeight="1" x14ac:dyDescent="0.25">
      <c r="A22" s="11" t="str">
        <f>"5/9"</f>
        <v>5/9</v>
      </c>
      <c r="B22" s="72" t="s">
        <v>146</v>
      </c>
      <c r="C22" s="11" t="str">
        <f>"70"</f>
        <v>70</v>
      </c>
      <c r="D22" s="12">
        <v>146.08664699999997</v>
      </c>
      <c r="E22" s="67">
        <v>2.81</v>
      </c>
      <c r="F22" s="13">
        <v>0.91</v>
      </c>
      <c r="G22" s="13">
        <v>0</v>
      </c>
      <c r="H22" s="13">
        <v>0</v>
      </c>
      <c r="I22" s="13">
        <v>0.95</v>
      </c>
      <c r="J22" s="13">
        <v>5.45</v>
      </c>
      <c r="K22" s="13">
        <v>0.1</v>
      </c>
      <c r="L22" s="13">
        <v>0</v>
      </c>
      <c r="M22" s="13">
        <v>0</v>
      </c>
      <c r="N22" s="13">
        <v>0.02</v>
      </c>
      <c r="O22" s="13">
        <v>1.06</v>
      </c>
      <c r="P22" s="13">
        <v>268.64999999999998</v>
      </c>
      <c r="Q22" s="13">
        <v>110.07</v>
      </c>
      <c r="R22" s="13">
        <v>27.97</v>
      </c>
      <c r="S22" s="13">
        <v>11.07</v>
      </c>
      <c r="T22" s="13">
        <v>88.33</v>
      </c>
      <c r="U22" s="13">
        <v>0.85</v>
      </c>
      <c r="V22" s="13">
        <v>31.81</v>
      </c>
      <c r="W22" s="13">
        <v>6.93</v>
      </c>
      <c r="X22" s="13">
        <v>41.15</v>
      </c>
      <c r="Y22" s="13">
        <v>0.92</v>
      </c>
      <c r="Z22" s="13">
        <v>0.04</v>
      </c>
      <c r="AA22" s="13">
        <v>0.09</v>
      </c>
      <c r="AB22" s="13">
        <v>3.64</v>
      </c>
      <c r="AC22" s="13">
        <v>6.7</v>
      </c>
      <c r="AD22" s="13">
        <v>0.23</v>
      </c>
      <c r="AE22" s="14">
        <v>0</v>
      </c>
      <c r="AF22" s="14">
        <v>27.1</v>
      </c>
      <c r="AG22" s="14">
        <v>26.77</v>
      </c>
      <c r="AH22" s="14">
        <v>117.9</v>
      </c>
      <c r="AI22" s="14">
        <v>60.33</v>
      </c>
      <c r="AJ22" s="14">
        <v>26.31</v>
      </c>
      <c r="AK22" s="14">
        <v>49.77</v>
      </c>
      <c r="AL22" s="14">
        <v>17.329999999999998</v>
      </c>
      <c r="AM22" s="14">
        <v>73.540000000000006</v>
      </c>
      <c r="AN22" s="14">
        <v>31.08</v>
      </c>
      <c r="AO22" s="14">
        <v>41.76</v>
      </c>
      <c r="AP22" s="14">
        <v>34.72</v>
      </c>
      <c r="AQ22" s="14">
        <v>18.809999999999999</v>
      </c>
      <c r="AR22" s="14">
        <v>33.17</v>
      </c>
      <c r="AS22" s="14">
        <v>281.45</v>
      </c>
      <c r="AT22" s="14">
        <v>0</v>
      </c>
      <c r="AU22" s="14">
        <v>90.81</v>
      </c>
      <c r="AV22" s="14">
        <v>41.57</v>
      </c>
      <c r="AW22" s="14">
        <v>56</v>
      </c>
      <c r="AX22" s="14">
        <v>24.51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0.08</v>
      </c>
      <c r="BG22" s="14">
        <v>0</v>
      </c>
      <c r="BH22" s="14">
        <v>0.04</v>
      </c>
      <c r="BI22" s="14">
        <v>0</v>
      </c>
      <c r="BJ22" s="14">
        <v>0.01</v>
      </c>
      <c r="BK22" s="14">
        <v>0</v>
      </c>
      <c r="BL22" s="14">
        <v>0</v>
      </c>
      <c r="BM22" s="14">
        <v>0</v>
      </c>
      <c r="BN22" s="14">
        <v>0.26</v>
      </c>
      <c r="BO22" s="14">
        <v>0</v>
      </c>
      <c r="BP22" s="14">
        <v>0</v>
      </c>
      <c r="BQ22" s="14">
        <v>0.66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51.85</v>
      </c>
    </row>
    <row r="23" spans="1:75" s="14" customFormat="1" ht="18.75" customHeight="1" x14ac:dyDescent="0.25">
      <c r="A23" s="11" t="str">
        <f>"6/10"</f>
        <v>6/10</v>
      </c>
      <c r="B23" s="72" t="s">
        <v>92</v>
      </c>
      <c r="C23" s="11" t="str">
        <f>"180"</f>
        <v>180</v>
      </c>
      <c r="D23" s="12">
        <v>67.491512999999998</v>
      </c>
      <c r="E23" s="67">
        <v>0.01</v>
      </c>
      <c r="F23" s="13">
        <v>0</v>
      </c>
      <c r="G23" s="13">
        <v>0</v>
      </c>
      <c r="H23" s="13">
        <v>0</v>
      </c>
      <c r="I23" s="13">
        <v>15.15</v>
      </c>
      <c r="J23" s="13">
        <v>0.38</v>
      </c>
      <c r="K23" s="13">
        <v>2.31</v>
      </c>
      <c r="L23" s="13">
        <v>0</v>
      </c>
      <c r="M23" s="13">
        <v>0</v>
      </c>
      <c r="N23" s="13">
        <v>0.2</v>
      </c>
      <c r="O23" s="13">
        <v>0.55000000000000004</v>
      </c>
      <c r="P23" s="13">
        <v>2.36</v>
      </c>
      <c r="Q23" s="13">
        <v>229.74</v>
      </c>
      <c r="R23" s="13">
        <v>21.21</v>
      </c>
      <c r="S23" s="13">
        <v>13.47</v>
      </c>
      <c r="T23" s="13">
        <v>18.329999999999998</v>
      </c>
      <c r="U23" s="13">
        <v>0.45</v>
      </c>
      <c r="V23" s="13">
        <v>0</v>
      </c>
      <c r="W23" s="13">
        <v>425.25</v>
      </c>
      <c r="X23" s="13">
        <v>78.709999999999994</v>
      </c>
      <c r="Y23" s="13">
        <v>0.74</v>
      </c>
      <c r="Z23" s="13">
        <v>0.01</v>
      </c>
      <c r="AA23" s="13">
        <v>0.02</v>
      </c>
      <c r="AB23" s="13">
        <v>0.34</v>
      </c>
      <c r="AC23" s="13">
        <v>0.53</v>
      </c>
      <c r="AD23" s="13">
        <v>0.22</v>
      </c>
      <c r="AE23" s="14">
        <v>0</v>
      </c>
      <c r="AF23" s="14">
        <v>0</v>
      </c>
      <c r="AG23" s="14">
        <v>0</v>
      </c>
      <c r="AH23" s="14">
        <v>0.01</v>
      </c>
      <c r="AI23" s="14">
        <v>0.01</v>
      </c>
      <c r="AJ23" s="14">
        <v>0</v>
      </c>
      <c r="AK23" s="14">
        <v>0.01</v>
      </c>
      <c r="AL23" s="14">
        <v>0</v>
      </c>
      <c r="AM23" s="14">
        <v>0.01</v>
      </c>
      <c r="AN23" s="14">
        <v>0.01</v>
      </c>
      <c r="AO23" s="14">
        <v>0.01</v>
      </c>
      <c r="AP23" s="14">
        <v>0.04</v>
      </c>
      <c r="AQ23" s="14">
        <v>0</v>
      </c>
      <c r="AR23" s="14">
        <v>0.01</v>
      </c>
      <c r="AS23" s="14">
        <v>0.02</v>
      </c>
      <c r="AT23" s="14">
        <v>0</v>
      </c>
      <c r="AU23" s="14">
        <v>0.01</v>
      </c>
      <c r="AV23" s="14">
        <v>0.01</v>
      </c>
      <c r="AW23" s="14">
        <v>0</v>
      </c>
      <c r="AX23" s="14">
        <v>0</v>
      </c>
      <c r="AY23" s="14">
        <v>0.01</v>
      </c>
      <c r="AZ23" s="14">
        <v>0.01</v>
      </c>
      <c r="BA23" s="14">
        <v>0.01</v>
      </c>
      <c r="BB23" s="14">
        <v>0.01</v>
      </c>
      <c r="BC23" s="14">
        <v>0.01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0.01</v>
      </c>
      <c r="BJ23" s="14">
        <v>0</v>
      </c>
      <c r="BK23" s="14">
        <v>0</v>
      </c>
      <c r="BL23" s="14">
        <v>0</v>
      </c>
      <c r="BM23" s="14">
        <v>0.01</v>
      </c>
      <c r="BN23" s="14">
        <v>0.01</v>
      </c>
      <c r="BO23" s="14">
        <v>0</v>
      </c>
      <c r="BP23" s="14">
        <v>0</v>
      </c>
      <c r="BQ23" s="14">
        <v>0</v>
      </c>
      <c r="BR23" s="14">
        <v>0</v>
      </c>
      <c r="BS23" s="14">
        <v>0.01</v>
      </c>
      <c r="BT23" s="14">
        <v>0</v>
      </c>
      <c r="BU23" s="14">
        <v>0</v>
      </c>
      <c r="BV23" s="14">
        <v>0</v>
      </c>
      <c r="BW23" s="14">
        <v>191.71</v>
      </c>
    </row>
    <row r="24" spans="1:75" s="10" customFormat="1" x14ac:dyDescent="0.25">
      <c r="A24" s="11" t="str">
        <f>"-"</f>
        <v>-</v>
      </c>
      <c r="B24" s="72" t="s">
        <v>93</v>
      </c>
      <c r="C24" s="11" t="str">
        <f>"30"</f>
        <v>30</v>
      </c>
      <c r="D24" s="12">
        <v>70.461348509387804</v>
      </c>
      <c r="E24" s="68">
        <v>0</v>
      </c>
      <c r="F24" s="12">
        <v>0</v>
      </c>
      <c r="G24" s="12">
        <v>0</v>
      </c>
      <c r="H24" s="12">
        <v>0</v>
      </c>
      <c r="I24" s="12">
        <v>0.35</v>
      </c>
      <c r="J24" s="12">
        <v>14.35</v>
      </c>
      <c r="K24" s="12">
        <v>0.06</v>
      </c>
      <c r="L24" s="12">
        <v>0</v>
      </c>
      <c r="M24" s="12">
        <v>0</v>
      </c>
      <c r="N24" s="12">
        <v>0</v>
      </c>
      <c r="O24" s="12">
        <v>0.56999999999999995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0">
        <v>0</v>
      </c>
      <c r="AF24" s="10">
        <v>0</v>
      </c>
      <c r="AG24" s="10">
        <v>0</v>
      </c>
      <c r="AH24" s="10">
        <v>160.16999999999999</v>
      </c>
      <c r="AI24" s="10">
        <v>53.11</v>
      </c>
      <c r="AJ24" s="10">
        <v>31.49</v>
      </c>
      <c r="AK24" s="10">
        <v>62.97</v>
      </c>
      <c r="AL24" s="10">
        <v>23.82</v>
      </c>
      <c r="AM24" s="10">
        <v>113.9</v>
      </c>
      <c r="AN24" s="10">
        <v>70.64</v>
      </c>
      <c r="AO24" s="10">
        <v>98.56</v>
      </c>
      <c r="AP24" s="10">
        <v>81.31</v>
      </c>
      <c r="AQ24" s="10">
        <v>42.71</v>
      </c>
      <c r="AR24" s="10">
        <v>75.569999999999993</v>
      </c>
      <c r="AS24" s="10">
        <v>631.9</v>
      </c>
      <c r="AT24" s="10">
        <v>0</v>
      </c>
      <c r="AU24" s="10">
        <v>205.89</v>
      </c>
      <c r="AV24" s="10">
        <v>89.53</v>
      </c>
      <c r="AW24" s="10">
        <v>59.41</v>
      </c>
      <c r="AX24" s="10">
        <v>47.09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0.03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0.02</v>
      </c>
      <c r="BO24" s="10">
        <v>0</v>
      </c>
      <c r="BP24" s="10">
        <v>0</v>
      </c>
      <c r="BQ24" s="10">
        <v>0.09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12.3</v>
      </c>
    </row>
    <row r="25" spans="1:75" s="16" customFormat="1" x14ac:dyDescent="0.25">
      <c r="A25" s="69"/>
      <c r="B25" s="73" t="s">
        <v>94</v>
      </c>
      <c r="C25" s="69"/>
      <c r="D25" s="70">
        <v>493.43</v>
      </c>
      <c r="E25" s="15">
        <v>5.92</v>
      </c>
      <c r="F25" s="15">
        <v>3.01</v>
      </c>
      <c r="G25" s="15">
        <v>0</v>
      </c>
      <c r="H25" s="15">
        <v>0</v>
      </c>
      <c r="I25" s="15">
        <v>26.41</v>
      </c>
      <c r="J25" s="15">
        <v>38.29</v>
      </c>
      <c r="K25" s="15">
        <v>6.78</v>
      </c>
      <c r="L25" s="15">
        <v>0</v>
      </c>
      <c r="M25" s="15">
        <v>0</v>
      </c>
      <c r="N25" s="15">
        <v>0.68</v>
      </c>
      <c r="O25" s="15">
        <v>5.13</v>
      </c>
      <c r="P25" s="15">
        <v>633.49</v>
      </c>
      <c r="Q25" s="15">
        <v>1018.26</v>
      </c>
      <c r="R25" s="15">
        <v>128.86000000000001</v>
      </c>
      <c r="S25" s="15">
        <v>69.540000000000006</v>
      </c>
      <c r="T25" s="15">
        <v>213.18</v>
      </c>
      <c r="U25" s="15">
        <v>3.27</v>
      </c>
      <c r="V25" s="15">
        <v>54.33</v>
      </c>
      <c r="W25" s="15">
        <v>1886.32</v>
      </c>
      <c r="X25" s="15">
        <v>426.68</v>
      </c>
      <c r="Y25" s="15">
        <v>3.59</v>
      </c>
      <c r="Z25" s="15">
        <v>0.17</v>
      </c>
      <c r="AA25" s="15">
        <v>0.23</v>
      </c>
      <c r="AB25" s="15">
        <v>5.38</v>
      </c>
      <c r="AC25" s="15">
        <v>9.9499999999999993</v>
      </c>
      <c r="AD25" s="15">
        <v>18.63</v>
      </c>
      <c r="AE25" s="16">
        <v>0</v>
      </c>
      <c r="AF25" s="16">
        <v>41.81</v>
      </c>
      <c r="AG25" s="16">
        <v>41.27</v>
      </c>
      <c r="AH25" s="16">
        <v>540.29</v>
      </c>
      <c r="AI25" s="16">
        <v>297.82</v>
      </c>
      <c r="AJ25" s="16">
        <v>121.25</v>
      </c>
      <c r="AK25" s="16">
        <v>263.64999999999998</v>
      </c>
      <c r="AL25" s="16">
        <v>88.32</v>
      </c>
      <c r="AM25" s="16">
        <v>367.55</v>
      </c>
      <c r="AN25" s="16">
        <v>265.25</v>
      </c>
      <c r="AO25" s="16">
        <v>402.67</v>
      </c>
      <c r="AP25" s="16">
        <v>510.14</v>
      </c>
      <c r="AQ25" s="16">
        <v>131.88</v>
      </c>
      <c r="AR25" s="16">
        <v>242.13</v>
      </c>
      <c r="AS25" s="16">
        <v>1884.19</v>
      </c>
      <c r="AT25" s="16">
        <v>0.37</v>
      </c>
      <c r="AU25" s="16">
        <v>547.79999999999995</v>
      </c>
      <c r="AV25" s="16">
        <v>311.64</v>
      </c>
      <c r="AW25" s="16">
        <v>249.57</v>
      </c>
      <c r="AX25" s="16">
        <v>137.03</v>
      </c>
      <c r="AY25" s="16">
        <v>0.2</v>
      </c>
      <c r="AZ25" s="16">
        <v>0.09</v>
      </c>
      <c r="BA25" s="16">
        <v>0.05</v>
      </c>
      <c r="BB25" s="16">
        <v>0.11</v>
      </c>
      <c r="BC25" s="16">
        <v>0.13</v>
      </c>
      <c r="BD25" s="16">
        <v>0.54</v>
      </c>
      <c r="BE25" s="16">
        <v>0</v>
      </c>
      <c r="BF25" s="16">
        <v>1.47</v>
      </c>
      <c r="BG25" s="16">
        <v>0</v>
      </c>
      <c r="BH25" s="16">
        <v>0.52</v>
      </c>
      <c r="BI25" s="16">
        <v>0.02</v>
      </c>
      <c r="BJ25" s="16">
        <v>0.03</v>
      </c>
      <c r="BK25" s="16">
        <v>0</v>
      </c>
      <c r="BL25" s="16">
        <v>0.1</v>
      </c>
      <c r="BM25" s="16">
        <v>0.17</v>
      </c>
      <c r="BN25" s="16">
        <v>1.98</v>
      </c>
      <c r="BO25" s="16">
        <v>0.01</v>
      </c>
      <c r="BP25" s="16">
        <v>0</v>
      </c>
      <c r="BQ25" s="16">
        <v>2.7</v>
      </c>
      <c r="BR25" s="16">
        <v>0.02</v>
      </c>
      <c r="BS25" s="16">
        <v>0.01</v>
      </c>
      <c r="BT25" s="16">
        <v>0</v>
      </c>
      <c r="BU25" s="16">
        <v>0</v>
      </c>
      <c r="BV25" s="16">
        <v>0</v>
      </c>
      <c r="BW25" s="16">
        <v>457.42</v>
      </c>
    </row>
    <row r="26" spans="1:75" x14ac:dyDescent="0.25">
      <c r="A26" s="11"/>
      <c r="B26" s="71" t="s">
        <v>95</v>
      </c>
      <c r="C26" s="11"/>
      <c r="D26" s="12"/>
    </row>
    <row r="27" spans="1:75" s="14" customFormat="1" x14ac:dyDescent="0.25">
      <c r="A27" s="11" t="str">
        <f>"-"</f>
        <v>-</v>
      </c>
      <c r="B27" s="72" t="s">
        <v>96</v>
      </c>
      <c r="C27" s="11" t="str">
        <f>"60"</f>
        <v>60</v>
      </c>
      <c r="D27" s="12">
        <v>206.45399999999998</v>
      </c>
      <c r="E27" s="67">
        <v>0.12</v>
      </c>
      <c r="F27" s="13">
        <v>0</v>
      </c>
      <c r="G27" s="13">
        <v>0</v>
      </c>
      <c r="H27" s="13">
        <v>0</v>
      </c>
      <c r="I27" s="13">
        <v>0.6</v>
      </c>
      <c r="J27" s="13">
        <v>40.74</v>
      </c>
      <c r="K27" s="13">
        <v>2.1</v>
      </c>
      <c r="L27" s="13">
        <v>0</v>
      </c>
      <c r="M27" s="13">
        <v>0</v>
      </c>
      <c r="N27" s="13">
        <v>0</v>
      </c>
      <c r="O27" s="13">
        <v>0.3</v>
      </c>
      <c r="P27" s="13">
        <v>1.8</v>
      </c>
      <c r="Q27" s="13">
        <v>73.2</v>
      </c>
      <c r="R27" s="13">
        <v>10.8</v>
      </c>
      <c r="S27" s="13">
        <v>9.6</v>
      </c>
      <c r="T27" s="13">
        <v>51.6</v>
      </c>
      <c r="U27" s="13">
        <v>0.72</v>
      </c>
      <c r="V27" s="13">
        <v>0</v>
      </c>
      <c r="W27" s="13">
        <v>0</v>
      </c>
      <c r="X27" s="13">
        <v>0</v>
      </c>
      <c r="Y27" s="13">
        <v>0.9</v>
      </c>
      <c r="Z27" s="13">
        <v>0.1</v>
      </c>
      <c r="AA27" s="13">
        <v>0.02</v>
      </c>
      <c r="AB27" s="13">
        <v>0.72</v>
      </c>
      <c r="AC27" s="13">
        <v>1.8</v>
      </c>
      <c r="AD27" s="13">
        <v>0</v>
      </c>
      <c r="AE27" s="14">
        <v>0</v>
      </c>
      <c r="AF27" s="14">
        <v>0</v>
      </c>
      <c r="AG27" s="14">
        <v>0</v>
      </c>
      <c r="AH27" s="14">
        <v>483.6</v>
      </c>
      <c r="AI27" s="14">
        <v>150</v>
      </c>
      <c r="AJ27" s="14">
        <v>91.8</v>
      </c>
      <c r="AK27" s="14">
        <v>186.6</v>
      </c>
      <c r="AL27" s="14">
        <v>60</v>
      </c>
      <c r="AM27" s="14">
        <v>300</v>
      </c>
      <c r="AN27" s="14">
        <v>198</v>
      </c>
      <c r="AO27" s="14">
        <v>240</v>
      </c>
      <c r="AP27" s="14">
        <v>204</v>
      </c>
      <c r="AQ27" s="14">
        <v>120</v>
      </c>
      <c r="AR27" s="14">
        <v>210</v>
      </c>
      <c r="AS27" s="14">
        <v>1848</v>
      </c>
      <c r="AT27" s="14">
        <v>0</v>
      </c>
      <c r="AU27" s="14">
        <v>582</v>
      </c>
      <c r="AV27" s="14">
        <v>300</v>
      </c>
      <c r="AW27" s="14">
        <v>150</v>
      </c>
      <c r="AX27" s="14">
        <v>120</v>
      </c>
      <c r="AY27" s="14">
        <v>0.19</v>
      </c>
      <c r="AZ27" s="14">
        <v>0.13</v>
      </c>
      <c r="BA27" s="14">
        <v>7.0000000000000007E-2</v>
      </c>
      <c r="BB27" s="14">
        <v>0.13</v>
      </c>
      <c r="BC27" s="14">
        <v>0.11</v>
      </c>
      <c r="BD27" s="14">
        <v>0.45</v>
      </c>
      <c r="BE27" s="14">
        <v>7.0000000000000007E-2</v>
      </c>
      <c r="BF27" s="14">
        <v>0.08</v>
      </c>
      <c r="BG27" s="14">
        <v>7.0000000000000007E-2</v>
      </c>
      <c r="BH27" s="14">
        <v>0.01</v>
      </c>
      <c r="BI27" s="14">
        <v>0.09</v>
      </c>
      <c r="BJ27" s="14">
        <v>0.42</v>
      </c>
      <c r="BK27" s="14">
        <v>0</v>
      </c>
      <c r="BL27" s="14">
        <v>7.0000000000000007E-2</v>
      </c>
      <c r="BM27" s="14">
        <v>0.01</v>
      </c>
      <c r="BN27" s="14">
        <v>0.06</v>
      </c>
      <c r="BO27" s="14">
        <v>0</v>
      </c>
      <c r="BP27" s="14">
        <v>0</v>
      </c>
      <c r="BQ27" s="14">
        <v>0.28999999999999998</v>
      </c>
      <c r="BR27" s="14">
        <v>0.02</v>
      </c>
      <c r="BS27" s="14">
        <v>0.04</v>
      </c>
      <c r="BT27" s="14">
        <v>0</v>
      </c>
      <c r="BU27" s="14">
        <v>0</v>
      </c>
      <c r="BV27" s="14">
        <v>0</v>
      </c>
      <c r="BW27" s="14">
        <v>8.4</v>
      </c>
    </row>
    <row r="28" spans="1:75" s="10" customFormat="1" ht="17.25" customHeight="1" x14ac:dyDescent="0.25">
      <c r="A28" s="11" t="str">
        <f>"32/10"</f>
        <v>32/10</v>
      </c>
      <c r="B28" s="72" t="s">
        <v>97</v>
      </c>
      <c r="C28" s="11" t="str">
        <f>"180"</f>
        <v>180</v>
      </c>
      <c r="D28" s="12">
        <v>35.078904000000001</v>
      </c>
      <c r="E28" s="68">
        <v>0</v>
      </c>
      <c r="F28" s="12">
        <v>0</v>
      </c>
      <c r="G28" s="12">
        <v>0</v>
      </c>
      <c r="H28" s="12">
        <v>0</v>
      </c>
      <c r="I28" s="12">
        <v>8.8000000000000007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0.01</v>
      </c>
      <c r="P28" s="12">
        <v>37.51</v>
      </c>
      <c r="Q28" s="12">
        <v>479.27</v>
      </c>
      <c r="R28" s="12">
        <v>68.09</v>
      </c>
      <c r="S28" s="12">
        <v>46.68</v>
      </c>
      <c r="T28" s="12">
        <v>52.73</v>
      </c>
      <c r="U28" s="12">
        <v>0.94</v>
      </c>
      <c r="V28" s="12">
        <v>0</v>
      </c>
      <c r="W28" s="12">
        <v>170.1</v>
      </c>
      <c r="X28" s="12">
        <v>32.130000000000003</v>
      </c>
      <c r="Y28" s="12">
        <v>0.56999999999999995</v>
      </c>
      <c r="Z28" s="12">
        <v>0.05</v>
      </c>
      <c r="AA28" s="12">
        <v>0.05</v>
      </c>
      <c r="AB28" s="12">
        <v>0.64</v>
      </c>
      <c r="AC28" s="12">
        <v>0.95</v>
      </c>
      <c r="AD28" s="12">
        <v>11.34</v>
      </c>
      <c r="AE28" s="10">
        <v>0</v>
      </c>
      <c r="AF28" s="10">
        <v>0</v>
      </c>
      <c r="AG28" s="10">
        <v>0</v>
      </c>
      <c r="AH28" s="10">
        <v>22.23</v>
      </c>
      <c r="AI28" s="10">
        <v>24.08</v>
      </c>
      <c r="AJ28" s="10">
        <v>18.52</v>
      </c>
      <c r="AK28" s="10">
        <v>92.61</v>
      </c>
      <c r="AL28" s="10">
        <v>3.7</v>
      </c>
      <c r="AM28" s="10">
        <v>22.23</v>
      </c>
      <c r="AN28" s="10">
        <v>46.31</v>
      </c>
      <c r="AO28" s="10">
        <v>148.18</v>
      </c>
      <c r="AP28" s="10">
        <v>133.36000000000001</v>
      </c>
      <c r="AQ28" s="10">
        <v>18.52</v>
      </c>
      <c r="AR28" s="10">
        <v>9.26</v>
      </c>
      <c r="AS28" s="10">
        <v>166.7</v>
      </c>
      <c r="AT28" s="10">
        <v>0</v>
      </c>
      <c r="AU28" s="10">
        <v>185.22</v>
      </c>
      <c r="AV28" s="10">
        <v>129.65</v>
      </c>
      <c r="AW28" s="10">
        <v>18.52</v>
      </c>
      <c r="AX28" s="10">
        <v>27.78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7.0000000000000007E-2</v>
      </c>
      <c r="BG28" s="10">
        <v>0</v>
      </c>
      <c r="BH28" s="10">
        <v>0.01</v>
      </c>
      <c r="BI28" s="10">
        <v>0</v>
      </c>
      <c r="BJ28" s="10">
        <v>0</v>
      </c>
      <c r="BK28" s="10">
        <v>0</v>
      </c>
      <c r="BL28" s="10">
        <v>0</v>
      </c>
      <c r="BM28" s="10">
        <v>0.01</v>
      </c>
      <c r="BN28" s="10">
        <v>0.04</v>
      </c>
      <c r="BO28" s="10">
        <v>0</v>
      </c>
      <c r="BP28" s="10">
        <v>0</v>
      </c>
      <c r="BQ28" s="10">
        <v>0.03</v>
      </c>
      <c r="BR28" s="10">
        <v>0.11</v>
      </c>
      <c r="BS28" s="10">
        <v>0</v>
      </c>
      <c r="BT28" s="10">
        <v>0</v>
      </c>
      <c r="BU28" s="10">
        <v>0</v>
      </c>
      <c r="BV28" s="10">
        <v>0</v>
      </c>
      <c r="BW28" s="10">
        <v>189.14</v>
      </c>
    </row>
    <row r="29" spans="1:75" s="16" customFormat="1" ht="15.75" customHeight="1" x14ac:dyDescent="0.25">
      <c r="A29" s="69"/>
      <c r="B29" s="73" t="s">
        <v>98</v>
      </c>
      <c r="C29" s="69"/>
      <c r="D29" s="70">
        <v>241.53</v>
      </c>
      <c r="E29" s="15">
        <v>0.12</v>
      </c>
      <c r="F29" s="15">
        <v>0</v>
      </c>
      <c r="G29" s="15">
        <v>0</v>
      </c>
      <c r="H29" s="15">
        <v>0</v>
      </c>
      <c r="I29" s="15">
        <v>9.4</v>
      </c>
      <c r="J29" s="15">
        <v>40.74</v>
      </c>
      <c r="K29" s="15">
        <v>2.1</v>
      </c>
      <c r="L29" s="15">
        <v>0</v>
      </c>
      <c r="M29" s="15">
        <v>0</v>
      </c>
      <c r="N29" s="15">
        <v>0</v>
      </c>
      <c r="O29" s="15">
        <v>0.31</v>
      </c>
      <c r="P29" s="15">
        <v>39.31</v>
      </c>
      <c r="Q29" s="15">
        <v>552.47</v>
      </c>
      <c r="R29" s="15">
        <v>78.89</v>
      </c>
      <c r="S29" s="15">
        <v>56.28</v>
      </c>
      <c r="T29" s="15">
        <v>104.33</v>
      </c>
      <c r="U29" s="15">
        <v>1.66</v>
      </c>
      <c r="V29" s="15">
        <v>0</v>
      </c>
      <c r="W29" s="15">
        <v>170.1</v>
      </c>
      <c r="X29" s="15">
        <v>32.130000000000003</v>
      </c>
      <c r="Y29" s="15">
        <v>1.47</v>
      </c>
      <c r="Z29" s="15">
        <v>0.15</v>
      </c>
      <c r="AA29" s="15">
        <v>0.08</v>
      </c>
      <c r="AB29" s="15">
        <v>1.36</v>
      </c>
      <c r="AC29" s="15">
        <v>2.75</v>
      </c>
      <c r="AD29" s="15">
        <v>11.34</v>
      </c>
      <c r="AE29" s="16">
        <v>0</v>
      </c>
      <c r="AF29" s="16">
        <v>0</v>
      </c>
      <c r="AG29" s="16">
        <v>0</v>
      </c>
      <c r="AH29" s="16">
        <v>505.83</v>
      </c>
      <c r="AI29" s="16">
        <v>174.08</v>
      </c>
      <c r="AJ29" s="16">
        <v>110.32</v>
      </c>
      <c r="AK29" s="16">
        <v>279.20999999999998</v>
      </c>
      <c r="AL29" s="16">
        <v>63.7</v>
      </c>
      <c r="AM29" s="16">
        <v>322.23</v>
      </c>
      <c r="AN29" s="16">
        <v>244.31</v>
      </c>
      <c r="AO29" s="16">
        <v>388.18</v>
      </c>
      <c r="AP29" s="16">
        <v>337.36</v>
      </c>
      <c r="AQ29" s="16">
        <v>138.52000000000001</v>
      </c>
      <c r="AR29" s="16">
        <v>219.26</v>
      </c>
      <c r="AS29" s="16">
        <v>2014.7</v>
      </c>
      <c r="AT29" s="16">
        <v>0</v>
      </c>
      <c r="AU29" s="16">
        <v>767.22</v>
      </c>
      <c r="AV29" s="16">
        <v>429.65</v>
      </c>
      <c r="AW29" s="16">
        <v>168.52</v>
      </c>
      <c r="AX29" s="16">
        <v>147.78</v>
      </c>
      <c r="AY29" s="16">
        <v>0.19</v>
      </c>
      <c r="AZ29" s="16">
        <v>0.13</v>
      </c>
      <c r="BA29" s="16">
        <v>7.0000000000000007E-2</v>
      </c>
      <c r="BB29" s="16">
        <v>0.13</v>
      </c>
      <c r="BC29" s="16">
        <v>0.11</v>
      </c>
      <c r="BD29" s="16">
        <v>0.45</v>
      </c>
      <c r="BE29" s="16">
        <v>7.0000000000000007E-2</v>
      </c>
      <c r="BF29" s="16">
        <v>0.15</v>
      </c>
      <c r="BG29" s="16">
        <v>7.0000000000000007E-2</v>
      </c>
      <c r="BH29" s="16">
        <v>0.02</v>
      </c>
      <c r="BI29" s="16">
        <v>0.09</v>
      </c>
      <c r="BJ29" s="16">
        <v>0.42</v>
      </c>
      <c r="BK29" s="16">
        <v>0</v>
      </c>
      <c r="BL29" s="16">
        <v>7.0000000000000007E-2</v>
      </c>
      <c r="BM29" s="16">
        <v>0.02</v>
      </c>
      <c r="BN29" s="16">
        <v>0.1</v>
      </c>
      <c r="BO29" s="16">
        <v>0</v>
      </c>
      <c r="BP29" s="16">
        <v>0</v>
      </c>
      <c r="BQ29" s="16">
        <v>0.32</v>
      </c>
      <c r="BR29" s="16">
        <v>0.12</v>
      </c>
      <c r="BS29" s="16">
        <v>0.04</v>
      </c>
      <c r="BT29" s="16">
        <v>0</v>
      </c>
      <c r="BU29" s="16">
        <v>0</v>
      </c>
      <c r="BV29" s="16">
        <v>0</v>
      </c>
      <c r="BW29" s="16">
        <v>197.54</v>
      </c>
    </row>
  </sheetData>
  <mergeCells count="9">
    <mergeCell ref="C2:D2"/>
    <mergeCell ref="A4:D4"/>
    <mergeCell ref="B6:B7"/>
    <mergeCell ref="AD6:AD7"/>
    <mergeCell ref="C6:C7"/>
    <mergeCell ref="A3:BW3"/>
    <mergeCell ref="R6:U6"/>
    <mergeCell ref="D6:D7"/>
    <mergeCell ref="A6:A7"/>
  </mergeCells>
  <phoneticPr fontId="2" type="noConversion"/>
  <pageMargins left="0.59055118110236227" right="0.39370078740157483" top="0.78740157480314965" bottom="0.78740157480314965" header="0.31496062992125984" footer="0.31496062992125984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9"/>
  <sheetViews>
    <sheetView workbookViewId="0">
      <selection activeCell="B27" sqref="B27"/>
    </sheetView>
  </sheetViews>
  <sheetFormatPr defaultRowHeight="12.75" x14ac:dyDescent="0.2"/>
  <cols>
    <col min="1" max="1" width="5.140625" customWidth="1"/>
    <col min="2" max="2" width="35.7109375" customWidth="1"/>
    <col min="3" max="3" width="6.28515625" customWidth="1"/>
    <col min="4" max="4" width="7.140625" customWidth="1"/>
    <col min="5" max="75" width="0" hidden="1" customWidth="1"/>
  </cols>
  <sheetData>
    <row r="1" spans="1:75" ht="15.75" x14ac:dyDescent="0.25">
      <c r="A1" s="5"/>
      <c r="B1" s="65" t="s">
        <v>133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ht="15.75" x14ac:dyDescent="0.25">
      <c r="A2" s="5"/>
      <c r="B2" s="65" t="s">
        <v>134</v>
      </c>
      <c r="C2" s="75" t="s">
        <v>135</v>
      </c>
      <c r="D2" s="7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ht="15.75" x14ac:dyDescent="0.25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</row>
    <row r="4" spans="1:75" ht="15.75" x14ac:dyDescent="0.25">
      <c r="A4" s="3"/>
      <c r="B4" s="3"/>
      <c r="C4" s="74" t="s">
        <v>142</v>
      </c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1:75" ht="15.75" x14ac:dyDescent="0.25">
      <c r="A5" s="76" t="s">
        <v>79</v>
      </c>
      <c r="B5" s="76"/>
      <c r="C5" s="76"/>
      <c r="D5" s="7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7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 ht="15.75" x14ac:dyDescent="0.25">
      <c r="A7" s="77" t="s">
        <v>136</v>
      </c>
      <c r="B7" s="77" t="s">
        <v>137</v>
      </c>
      <c r="C7" s="77" t="s">
        <v>73</v>
      </c>
      <c r="D7" s="77" t="s">
        <v>0</v>
      </c>
      <c r="E7" s="66" t="s">
        <v>2</v>
      </c>
      <c r="F7" s="7" t="s">
        <v>3</v>
      </c>
      <c r="G7" s="7" t="s">
        <v>65</v>
      </c>
      <c r="H7" s="7" t="s">
        <v>4</v>
      </c>
      <c r="I7" s="7" t="s">
        <v>5</v>
      </c>
      <c r="J7" s="7" t="s">
        <v>6</v>
      </c>
      <c r="K7" s="7" t="s">
        <v>7</v>
      </c>
      <c r="L7" s="7" t="s">
        <v>8</v>
      </c>
      <c r="M7" s="7" t="s">
        <v>9</v>
      </c>
      <c r="N7" s="7" t="s">
        <v>10</v>
      </c>
      <c r="O7" s="7" t="s">
        <v>11</v>
      </c>
      <c r="P7" s="7" t="s">
        <v>12</v>
      </c>
      <c r="Q7" s="7" t="s">
        <v>13</v>
      </c>
      <c r="R7" s="77" t="s">
        <v>70</v>
      </c>
      <c r="S7" s="77"/>
      <c r="T7" s="77"/>
      <c r="U7" s="77"/>
      <c r="V7" s="9" t="s">
        <v>69</v>
      </c>
      <c r="W7" s="9"/>
      <c r="X7" s="9"/>
      <c r="Y7" s="9"/>
      <c r="Z7" s="9"/>
      <c r="AA7" s="9"/>
      <c r="AB7" s="9"/>
      <c r="AC7" s="9"/>
      <c r="AD7" s="77" t="s">
        <v>78</v>
      </c>
      <c r="AE7" s="10" t="s">
        <v>21</v>
      </c>
      <c r="AF7" s="10" t="s">
        <v>22</v>
      </c>
      <c r="AG7" s="10" t="s">
        <v>23</v>
      </c>
      <c r="AH7" s="10" t="s">
        <v>24</v>
      </c>
      <c r="AI7" s="10" t="s">
        <v>25</v>
      </c>
      <c r="AJ7" s="10" t="s">
        <v>26</v>
      </c>
      <c r="AK7" s="10" t="s">
        <v>27</v>
      </c>
      <c r="AL7" s="10" t="s">
        <v>28</v>
      </c>
      <c r="AM7" s="10" t="s">
        <v>29</v>
      </c>
      <c r="AN7" s="10" t="s">
        <v>30</v>
      </c>
      <c r="AO7" s="10" t="s">
        <v>31</v>
      </c>
      <c r="AP7" s="10" t="s">
        <v>32</v>
      </c>
      <c r="AQ7" s="10" t="s">
        <v>33</v>
      </c>
      <c r="AR7" s="10" t="s">
        <v>34</v>
      </c>
      <c r="AS7" s="10" t="s">
        <v>35</v>
      </c>
      <c r="AT7" s="10" t="s">
        <v>36</v>
      </c>
      <c r="AU7" s="10" t="s">
        <v>37</v>
      </c>
      <c r="AV7" s="10" t="s">
        <v>38</v>
      </c>
      <c r="AW7" s="10" t="s">
        <v>39</v>
      </c>
      <c r="AX7" s="10" t="s">
        <v>40</v>
      </c>
      <c r="AY7" s="10" t="s">
        <v>41</v>
      </c>
      <c r="AZ7" s="10" t="s">
        <v>42</v>
      </c>
      <c r="BA7" s="10" t="s">
        <v>43</v>
      </c>
      <c r="BB7" s="10" t="s">
        <v>44</v>
      </c>
      <c r="BC7" s="10" t="s">
        <v>45</v>
      </c>
      <c r="BD7" s="10" t="s">
        <v>46</v>
      </c>
      <c r="BE7" s="10" t="s">
        <v>47</v>
      </c>
      <c r="BF7" s="10" t="s">
        <v>48</v>
      </c>
      <c r="BG7" s="10" t="s">
        <v>49</v>
      </c>
      <c r="BH7" s="10" t="s">
        <v>50</v>
      </c>
      <c r="BI7" s="10" t="s">
        <v>51</v>
      </c>
      <c r="BJ7" s="10" t="s">
        <v>52</v>
      </c>
      <c r="BK7" s="10" t="s">
        <v>53</v>
      </c>
      <c r="BL7" s="10" t="s">
        <v>54</v>
      </c>
      <c r="BM7" s="10" t="s">
        <v>55</v>
      </c>
      <c r="BN7" s="10" t="s">
        <v>56</v>
      </c>
      <c r="BO7" s="10" t="s">
        <v>57</v>
      </c>
      <c r="BP7" s="10" t="s">
        <v>58</v>
      </c>
      <c r="BQ7" s="10" t="s">
        <v>59</v>
      </c>
      <c r="BR7" s="10" t="s">
        <v>60</v>
      </c>
      <c r="BS7" s="10" t="s">
        <v>61</v>
      </c>
      <c r="BT7" s="10" t="s">
        <v>62</v>
      </c>
      <c r="BU7" s="10" t="s">
        <v>63</v>
      </c>
      <c r="BV7" s="10" t="s">
        <v>64</v>
      </c>
      <c r="BW7" s="10"/>
    </row>
    <row r="8" spans="1:75" ht="18.75" x14ac:dyDescent="0.25">
      <c r="A8" s="77"/>
      <c r="B8" s="77"/>
      <c r="C8" s="77"/>
      <c r="D8" s="77"/>
      <c r="E8" s="6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 t="s">
        <v>14</v>
      </c>
      <c r="S8" s="7" t="s">
        <v>15</v>
      </c>
      <c r="T8" s="7" t="s">
        <v>16</v>
      </c>
      <c r="U8" s="7" t="s">
        <v>17</v>
      </c>
      <c r="V8" s="7" t="s">
        <v>66</v>
      </c>
      <c r="W8" s="7" t="s">
        <v>18</v>
      </c>
      <c r="X8" s="7" t="s">
        <v>67</v>
      </c>
      <c r="Y8" s="7" t="s">
        <v>68</v>
      </c>
      <c r="Z8" s="7" t="s">
        <v>71</v>
      </c>
      <c r="AA8" s="7" t="s">
        <v>72</v>
      </c>
      <c r="AB8" s="7" t="s">
        <v>19</v>
      </c>
      <c r="AC8" s="7" t="s">
        <v>20</v>
      </c>
      <c r="AD8" s="77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</row>
    <row r="9" spans="1:75" ht="15.75" x14ac:dyDescent="0.25">
      <c r="A9" s="11"/>
      <c r="B9" s="71" t="s">
        <v>139</v>
      </c>
      <c r="C9" s="11"/>
      <c r="D9" s="12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pans="1:75" ht="18.75" customHeight="1" x14ac:dyDescent="0.25">
      <c r="A10" s="11" t="str">
        <f>"17/4"</f>
        <v>17/4</v>
      </c>
      <c r="B10" s="72" t="s">
        <v>141</v>
      </c>
      <c r="C10" s="11" t="str">
        <f>"130"</f>
        <v>130</v>
      </c>
      <c r="D10" s="12">
        <v>118.9</v>
      </c>
      <c r="E10" s="67">
        <v>3.35</v>
      </c>
      <c r="F10" s="13">
        <v>0.08</v>
      </c>
      <c r="G10" s="13">
        <v>0</v>
      </c>
      <c r="H10" s="13">
        <v>0</v>
      </c>
      <c r="I10" s="13">
        <v>6.92</v>
      </c>
      <c r="J10" s="13">
        <v>12.31</v>
      </c>
      <c r="K10" s="13">
        <v>0.57999999999999996</v>
      </c>
      <c r="L10" s="13">
        <v>0</v>
      </c>
      <c r="M10" s="13">
        <v>0</v>
      </c>
      <c r="N10" s="13">
        <v>0.08</v>
      </c>
      <c r="O10" s="13">
        <v>1.1399999999999999</v>
      </c>
      <c r="P10" s="13">
        <v>186.19</v>
      </c>
      <c r="Q10" s="13">
        <v>124.62</v>
      </c>
      <c r="R10" s="13">
        <v>85.64</v>
      </c>
      <c r="S10" s="13">
        <v>20.239999999999998</v>
      </c>
      <c r="T10" s="13">
        <v>92.53</v>
      </c>
      <c r="U10" s="13">
        <v>0.38</v>
      </c>
      <c r="V10" s="13">
        <v>18.18</v>
      </c>
      <c r="W10" s="13">
        <v>16.440000000000001</v>
      </c>
      <c r="X10" s="13">
        <v>33.950000000000003</v>
      </c>
      <c r="Y10" s="13">
        <v>0.11</v>
      </c>
      <c r="Z10" s="13">
        <v>0.05</v>
      </c>
      <c r="AA10" s="13">
        <v>0.1</v>
      </c>
      <c r="AB10" s="13">
        <v>0.31</v>
      </c>
      <c r="AC10" s="13">
        <v>1.37</v>
      </c>
      <c r="AD10" s="13">
        <v>0.4</v>
      </c>
      <c r="AE10" s="14">
        <v>0</v>
      </c>
      <c r="AF10" s="14">
        <v>118.69</v>
      </c>
      <c r="AG10" s="14">
        <v>117.22</v>
      </c>
      <c r="AH10" s="14">
        <v>385.68</v>
      </c>
      <c r="AI10" s="14">
        <v>211.06</v>
      </c>
      <c r="AJ10" s="14">
        <v>93.69</v>
      </c>
      <c r="AK10" s="14">
        <v>151.54</v>
      </c>
      <c r="AL10" s="14">
        <v>56.97</v>
      </c>
      <c r="AM10" s="14">
        <v>190.58</v>
      </c>
      <c r="AN10" s="14">
        <v>125.88</v>
      </c>
      <c r="AO10" s="14">
        <v>87.81</v>
      </c>
      <c r="AP10" s="14">
        <v>109.52</v>
      </c>
      <c r="AQ10" s="14">
        <v>39.369999999999997</v>
      </c>
      <c r="AR10" s="14">
        <v>57.95</v>
      </c>
      <c r="AS10" s="14">
        <v>304.07</v>
      </c>
      <c r="AT10" s="14">
        <v>0</v>
      </c>
      <c r="AU10" s="14">
        <v>99.41</v>
      </c>
      <c r="AV10" s="14">
        <v>91.09</v>
      </c>
      <c r="AW10" s="14">
        <v>196.26</v>
      </c>
      <c r="AX10" s="14">
        <v>47.5</v>
      </c>
      <c r="AY10" s="14">
        <v>0.09</v>
      </c>
      <c r="AZ10" s="14">
        <v>0.04</v>
      </c>
      <c r="BA10" s="14">
        <v>0.02</v>
      </c>
      <c r="BB10" s="14">
        <v>0.05</v>
      </c>
      <c r="BC10" s="14">
        <v>0.06</v>
      </c>
      <c r="BD10" s="14">
        <v>0.26</v>
      </c>
      <c r="BE10" s="14">
        <v>0</v>
      </c>
      <c r="BF10" s="14">
        <v>0.76</v>
      </c>
      <c r="BG10" s="14">
        <v>0</v>
      </c>
      <c r="BH10" s="14">
        <v>0.23</v>
      </c>
      <c r="BI10" s="14">
        <v>0</v>
      </c>
      <c r="BJ10" s="14">
        <v>0</v>
      </c>
      <c r="BK10" s="14">
        <v>0</v>
      </c>
      <c r="BL10" s="14">
        <v>0.05</v>
      </c>
      <c r="BM10" s="14">
        <v>0.08</v>
      </c>
      <c r="BN10" s="14">
        <v>0.66</v>
      </c>
      <c r="BO10" s="14">
        <v>0</v>
      </c>
      <c r="BP10" s="14">
        <v>0</v>
      </c>
      <c r="BQ10" s="14">
        <v>0.21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123.8</v>
      </c>
    </row>
    <row r="11" spans="1:75" ht="15.75" x14ac:dyDescent="0.25">
      <c r="A11" s="11" t="str">
        <f>"30/10"</f>
        <v>30/10</v>
      </c>
      <c r="B11" s="72" t="s">
        <v>82</v>
      </c>
      <c r="C11" s="11" t="str">
        <f>"150"</f>
        <v>150</v>
      </c>
      <c r="D11" s="12">
        <v>57.46</v>
      </c>
      <c r="E11" s="67">
        <v>1.8</v>
      </c>
      <c r="F11" s="13">
        <v>0</v>
      </c>
      <c r="G11" s="13">
        <v>0</v>
      </c>
      <c r="H11" s="13">
        <v>0</v>
      </c>
      <c r="I11" s="13">
        <v>8.56</v>
      </c>
      <c r="J11" s="13">
        <v>0</v>
      </c>
      <c r="K11" s="13">
        <v>0.04</v>
      </c>
      <c r="L11" s="13">
        <v>0</v>
      </c>
      <c r="M11" s="13">
        <v>0</v>
      </c>
      <c r="N11" s="13">
        <v>0.09</v>
      </c>
      <c r="O11" s="13">
        <v>0.65</v>
      </c>
      <c r="P11" s="13">
        <v>44.59</v>
      </c>
      <c r="Q11" s="13">
        <v>130.22</v>
      </c>
      <c r="R11" s="13">
        <v>104.89</v>
      </c>
      <c r="S11" s="13">
        <v>11.97</v>
      </c>
      <c r="T11" s="13">
        <v>75.33</v>
      </c>
      <c r="U11" s="13">
        <v>0.1</v>
      </c>
      <c r="V11" s="13">
        <v>18</v>
      </c>
      <c r="W11" s="13">
        <v>8.1</v>
      </c>
      <c r="X11" s="13">
        <v>19.8</v>
      </c>
      <c r="Y11" s="13">
        <v>0</v>
      </c>
      <c r="Z11" s="13">
        <v>0.03</v>
      </c>
      <c r="AA11" s="13">
        <v>0.12</v>
      </c>
      <c r="AB11" s="13">
        <v>0.08</v>
      </c>
      <c r="AC11" s="13">
        <v>0.72</v>
      </c>
      <c r="AD11" s="13">
        <v>0.47</v>
      </c>
      <c r="AE11" s="14">
        <v>0</v>
      </c>
      <c r="AF11" s="14">
        <v>143.77000000000001</v>
      </c>
      <c r="AG11" s="14">
        <v>142</v>
      </c>
      <c r="AH11" s="14">
        <v>246.56</v>
      </c>
      <c r="AI11" s="14">
        <v>200.21</v>
      </c>
      <c r="AJ11" s="14">
        <v>66.900000000000006</v>
      </c>
      <c r="AK11" s="14">
        <v>117.75</v>
      </c>
      <c r="AL11" s="14">
        <v>38.54</v>
      </c>
      <c r="AM11" s="14">
        <v>131.63999999999999</v>
      </c>
      <c r="AN11" s="14">
        <v>1.5</v>
      </c>
      <c r="AO11" s="14">
        <v>3.35</v>
      </c>
      <c r="AP11" s="14">
        <v>3.18</v>
      </c>
      <c r="AQ11" s="14">
        <v>0.93</v>
      </c>
      <c r="AR11" s="14">
        <v>1.19</v>
      </c>
      <c r="AS11" s="14">
        <v>10.58</v>
      </c>
      <c r="AT11" s="14">
        <v>2.65</v>
      </c>
      <c r="AU11" s="14">
        <v>1.1499999999999999</v>
      </c>
      <c r="AV11" s="14">
        <v>1.1499999999999999</v>
      </c>
      <c r="AW11" s="14">
        <v>163.92</v>
      </c>
      <c r="AX11" s="14">
        <v>23.59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0.01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0.01</v>
      </c>
      <c r="BO11" s="14">
        <v>0</v>
      </c>
      <c r="BP11" s="14">
        <v>0</v>
      </c>
      <c r="BQ11" s="14">
        <v>0.03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169.6</v>
      </c>
    </row>
    <row r="12" spans="1:75" ht="15.75" x14ac:dyDescent="0.25">
      <c r="A12" s="11" t="str">
        <f>"-"</f>
        <v>-</v>
      </c>
      <c r="B12" s="72" t="s">
        <v>83</v>
      </c>
      <c r="C12" s="11" t="str">
        <f>"5"</f>
        <v>5</v>
      </c>
      <c r="D12" s="12">
        <v>33.045481017643205</v>
      </c>
      <c r="E12" s="67">
        <v>2.36</v>
      </c>
      <c r="F12" s="13">
        <v>0.11</v>
      </c>
      <c r="G12" s="13">
        <v>0</v>
      </c>
      <c r="H12" s="13">
        <v>0</v>
      </c>
      <c r="I12" s="13">
        <v>7.0000000000000007E-2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7.0000000000000007E-2</v>
      </c>
      <c r="P12" s="13">
        <v>0.75</v>
      </c>
      <c r="Q12" s="13">
        <v>1.5</v>
      </c>
      <c r="R12" s="13">
        <v>1.2</v>
      </c>
      <c r="S12" s="13">
        <v>0</v>
      </c>
      <c r="T12" s="13">
        <v>1.5</v>
      </c>
      <c r="U12" s="13">
        <v>0.01</v>
      </c>
      <c r="V12" s="13">
        <v>20.010000000000002</v>
      </c>
      <c r="W12" s="13">
        <v>15.01</v>
      </c>
      <c r="X12" s="13">
        <v>22.51</v>
      </c>
      <c r="Y12" s="13">
        <v>0.05</v>
      </c>
      <c r="Z12" s="13">
        <v>0</v>
      </c>
      <c r="AA12" s="13">
        <v>0.01</v>
      </c>
      <c r="AB12" s="13">
        <v>0.01</v>
      </c>
      <c r="AC12" s="13">
        <v>0.01</v>
      </c>
      <c r="AD12" s="13">
        <v>0</v>
      </c>
      <c r="AE12" s="14">
        <v>0</v>
      </c>
      <c r="AF12" s="14">
        <v>2.1</v>
      </c>
      <c r="AG12" s="14">
        <v>2.0499999999999998</v>
      </c>
      <c r="AH12" s="14">
        <v>3.8</v>
      </c>
      <c r="AI12" s="14">
        <v>2.25</v>
      </c>
      <c r="AJ12" s="14">
        <v>0.85</v>
      </c>
      <c r="AK12" s="14">
        <v>2.35</v>
      </c>
      <c r="AL12" s="14">
        <v>2.15</v>
      </c>
      <c r="AM12" s="14">
        <v>2.1</v>
      </c>
      <c r="AN12" s="14">
        <v>1.8</v>
      </c>
      <c r="AO12" s="14">
        <v>1.3</v>
      </c>
      <c r="AP12" s="14">
        <v>2.85</v>
      </c>
      <c r="AQ12" s="14">
        <v>1.75</v>
      </c>
      <c r="AR12" s="14">
        <v>1.2</v>
      </c>
      <c r="AS12" s="14">
        <v>7.1</v>
      </c>
      <c r="AT12" s="14">
        <v>0</v>
      </c>
      <c r="AU12" s="14">
        <v>2.4</v>
      </c>
      <c r="AV12" s="14">
        <v>2.7</v>
      </c>
      <c r="AW12" s="14">
        <v>2.1</v>
      </c>
      <c r="AX12" s="14">
        <v>0.5</v>
      </c>
      <c r="AY12" s="14">
        <v>0.13</v>
      </c>
      <c r="AZ12" s="14">
        <v>0.06</v>
      </c>
      <c r="BA12" s="14">
        <v>0.03</v>
      </c>
      <c r="BB12" s="14">
        <v>0.08</v>
      </c>
      <c r="BC12" s="14">
        <v>0.09</v>
      </c>
      <c r="BD12" s="14">
        <v>0.4</v>
      </c>
      <c r="BE12" s="14">
        <v>0</v>
      </c>
      <c r="BF12" s="14">
        <v>1.1000000000000001</v>
      </c>
      <c r="BG12" s="14">
        <v>0</v>
      </c>
      <c r="BH12" s="14">
        <v>0.34</v>
      </c>
      <c r="BI12" s="14">
        <v>0</v>
      </c>
      <c r="BJ12" s="14">
        <v>0</v>
      </c>
      <c r="BK12" s="14">
        <v>0</v>
      </c>
      <c r="BL12" s="14">
        <v>0.08</v>
      </c>
      <c r="BM12" s="14">
        <v>0.12</v>
      </c>
      <c r="BN12" s="14">
        <v>0.9</v>
      </c>
      <c r="BO12" s="14">
        <v>0</v>
      </c>
      <c r="BP12" s="14">
        <v>0</v>
      </c>
      <c r="BQ12" s="14">
        <v>0.05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1.25</v>
      </c>
    </row>
    <row r="13" spans="1:75" ht="15.75" x14ac:dyDescent="0.25">
      <c r="A13" s="11" t="str">
        <f>"-"</f>
        <v>-</v>
      </c>
      <c r="B13" s="72" t="s">
        <v>84</v>
      </c>
      <c r="C13" s="11" t="str">
        <f>"30"</f>
        <v>30</v>
      </c>
      <c r="D13" s="12">
        <v>80.855999999999995</v>
      </c>
      <c r="E13" s="68">
        <v>0.15</v>
      </c>
      <c r="F13" s="12">
        <v>0</v>
      </c>
      <c r="G13" s="12">
        <v>0</v>
      </c>
      <c r="H13" s="12">
        <v>0</v>
      </c>
      <c r="I13" s="12">
        <v>0.99</v>
      </c>
      <c r="J13" s="12">
        <v>14.04</v>
      </c>
      <c r="K13" s="12">
        <v>0.96</v>
      </c>
      <c r="L13" s="12">
        <v>0</v>
      </c>
      <c r="M13" s="12">
        <v>0</v>
      </c>
      <c r="N13" s="12">
        <v>0.09</v>
      </c>
      <c r="O13" s="12">
        <v>0.48</v>
      </c>
      <c r="P13" s="12">
        <v>128.69999999999999</v>
      </c>
      <c r="Q13" s="12">
        <v>39.299999999999997</v>
      </c>
      <c r="R13" s="12">
        <v>6.6</v>
      </c>
      <c r="S13" s="12">
        <v>9.9</v>
      </c>
      <c r="T13" s="12">
        <v>25.5</v>
      </c>
      <c r="U13" s="12">
        <v>0.6</v>
      </c>
      <c r="V13" s="12">
        <v>0</v>
      </c>
      <c r="W13" s="12">
        <v>0</v>
      </c>
      <c r="X13" s="12">
        <v>0</v>
      </c>
      <c r="Y13" s="12">
        <v>0.51</v>
      </c>
      <c r="Z13" s="12">
        <v>0.05</v>
      </c>
      <c r="AA13" s="12">
        <v>0.02</v>
      </c>
      <c r="AB13" s="12">
        <v>0.48</v>
      </c>
      <c r="AC13" s="12">
        <v>0.9</v>
      </c>
      <c r="AD13" s="12">
        <v>0</v>
      </c>
      <c r="AE13" s="10">
        <v>0</v>
      </c>
      <c r="AF13" s="10">
        <v>0</v>
      </c>
      <c r="AG13" s="10">
        <v>0</v>
      </c>
      <c r="AH13" s="10">
        <v>177.3</v>
      </c>
      <c r="AI13" s="10">
        <v>59.7</v>
      </c>
      <c r="AJ13" s="10">
        <v>35.1</v>
      </c>
      <c r="AK13" s="10">
        <v>70.2</v>
      </c>
      <c r="AL13" s="10">
        <v>26.4</v>
      </c>
      <c r="AM13" s="10">
        <v>126</v>
      </c>
      <c r="AN13" s="10">
        <v>78.3</v>
      </c>
      <c r="AO13" s="10">
        <v>108.9</v>
      </c>
      <c r="AP13" s="10">
        <v>90.3</v>
      </c>
      <c r="AQ13" s="10">
        <v>48.3</v>
      </c>
      <c r="AR13" s="10">
        <v>84</v>
      </c>
      <c r="AS13" s="10">
        <v>697.5</v>
      </c>
      <c r="AT13" s="10">
        <v>0</v>
      </c>
      <c r="AU13" s="10">
        <v>227.1</v>
      </c>
      <c r="AV13" s="10">
        <v>99.3</v>
      </c>
      <c r="AW13" s="10">
        <v>66.599999999999994</v>
      </c>
      <c r="AX13" s="10">
        <v>51.9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0.01</v>
      </c>
      <c r="BE13" s="10">
        <v>0</v>
      </c>
      <c r="BF13" s="10">
        <v>0.1</v>
      </c>
      <c r="BG13" s="10">
        <v>0</v>
      </c>
      <c r="BH13" s="10">
        <v>0.05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0.35</v>
      </c>
      <c r="BO13" s="10">
        <v>0</v>
      </c>
      <c r="BP13" s="10">
        <v>0</v>
      </c>
      <c r="BQ13" s="10">
        <v>0.26</v>
      </c>
      <c r="BR13" s="10">
        <v>0.01</v>
      </c>
      <c r="BS13" s="10">
        <v>0</v>
      </c>
      <c r="BT13" s="10">
        <v>0</v>
      </c>
      <c r="BU13" s="10">
        <v>0</v>
      </c>
      <c r="BV13" s="10">
        <v>0</v>
      </c>
      <c r="BW13" s="10">
        <v>10.23</v>
      </c>
    </row>
    <row r="14" spans="1:75" ht="15.75" x14ac:dyDescent="0.25">
      <c r="A14" s="69"/>
      <c r="B14" s="73" t="s">
        <v>140</v>
      </c>
      <c r="C14" s="69"/>
      <c r="D14" s="70">
        <f>SUM(D10:D13)</f>
        <v>290.26148101764318</v>
      </c>
      <c r="E14" s="15">
        <v>7.66</v>
      </c>
      <c r="F14" s="15">
        <v>0.19</v>
      </c>
      <c r="G14" s="15">
        <v>0</v>
      </c>
      <c r="H14" s="15">
        <v>0</v>
      </c>
      <c r="I14" s="15">
        <v>16.54</v>
      </c>
      <c r="J14" s="15">
        <v>26.35</v>
      </c>
      <c r="K14" s="15">
        <v>1.58</v>
      </c>
      <c r="L14" s="15">
        <v>0</v>
      </c>
      <c r="M14" s="15">
        <v>0</v>
      </c>
      <c r="N14" s="15">
        <v>0.26</v>
      </c>
      <c r="O14" s="15">
        <v>2.34</v>
      </c>
      <c r="P14" s="15">
        <v>360.23</v>
      </c>
      <c r="Q14" s="15">
        <v>295.64</v>
      </c>
      <c r="R14" s="15">
        <v>198.33</v>
      </c>
      <c r="S14" s="15">
        <v>42.11</v>
      </c>
      <c r="T14" s="15">
        <v>194.86</v>
      </c>
      <c r="U14" s="15">
        <v>1.0900000000000001</v>
      </c>
      <c r="V14" s="15">
        <v>56.19</v>
      </c>
      <c r="W14" s="15">
        <v>39.549999999999997</v>
      </c>
      <c r="X14" s="15">
        <v>76.260000000000005</v>
      </c>
      <c r="Y14" s="15">
        <v>0.67</v>
      </c>
      <c r="Z14" s="15">
        <v>0.13</v>
      </c>
      <c r="AA14" s="15">
        <v>0.24</v>
      </c>
      <c r="AB14" s="15">
        <v>0.88</v>
      </c>
      <c r="AC14" s="15">
        <v>3</v>
      </c>
      <c r="AD14" s="15">
        <v>0.87</v>
      </c>
      <c r="AE14" s="16">
        <v>0</v>
      </c>
      <c r="AF14" s="16">
        <v>264.56</v>
      </c>
      <c r="AG14" s="16">
        <v>261.27</v>
      </c>
      <c r="AH14" s="16">
        <v>813.34</v>
      </c>
      <c r="AI14" s="16">
        <v>473.22</v>
      </c>
      <c r="AJ14" s="16">
        <v>196.54</v>
      </c>
      <c r="AK14" s="16">
        <v>341.84</v>
      </c>
      <c r="AL14" s="16">
        <v>124.07</v>
      </c>
      <c r="AM14" s="16">
        <v>450.31</v>
      </c>
      <c r="AN14" s="16">
        <v>207.48</v>
      </c>
      <c r="AO14" s="16">
        <v>201.36</v>
      </c>
      <c r="AP14" s="16">
        <v>205.85</v>
      </c>
      <c r="AQ14" s="16">
        <v>90.35</v>
      </c>
      <c r="AR14" s="16">
        <v>144.34</v>
      </c>
      <c r="AS14" s="16">
        <v>1019.25</v>
      </c>
      <c r="AT14" s="16">
        <v>2.65</v>
      </c>
      <c r="AU14" s="16">
        <v>330.05</v>
      </c>
      <c r="AV14" s="16">
        <v>194.23</v>
      </c>
      <c r="AW14" s="16">
        <v>428.88</v>
      </c>
      <c r="AX14" s="16">
        <v>123.49</v>
      </c>
      <c r="AY14" s="16">
        <v>0.22</v>
      </c>
      <c r="AZ14" s="16">
        <v>0.1</v>
      </c>
      <c r="BA14" s="16">
        <v>0.05</v>
      </c>
      <c r="BB14" s="16">
        <v>0.13</v>
      </c>
      <c r="BC14" s="16">
        <v>0.15</v>
      </c>
      <c r="BD14" s="16">
        <v>0.67</v>
      </c>
      <c r="BE14" s="16">
        <v>0</v>
      </c>
      <c r="BF14" s="16">
        <v>1.97</v>
      </c>
      <c r="BG14" s="16">
        <v>0</v>
      </c>
      <c r="BH14" s="16">
        <v>0.62</v>
      </c>
      <c r="BI14" s="16">
        <v>0</v>
      </c>
      <c r="BJ14" s="16">
        <v>0</v>
      </c>
      <c r="BK14" s="16">
        <v>0</v>
      </c>
      <c r="BL14" s="16">
        <v>0.13</v>
      </c>
      <c r="BM14" s="16">
        <v>0.2</v>
      </c>
      <c r="BN14" s="16">
        <v>1.93</v>
      </c>
      <c r="BO14" s="16">
        <v>0</v>
      </c>
      <c r="BP14" s="16">
        <v>0</v>
      </c>
      <c r="BQ14" s="16">
        <v>0.55000000000000004</v>
      </c>
      <c r="BR14" s="16">
        <v>0.01</v>
      </c>
      <c r="BS14" s="16">
        <v>0</v>
      </c>
      <c r="BT14" s="16">
        <v>0</v>
      </c>
      <c r="BU14" s="16">
        <v>0</v>
      </c>
      <c r="BV14" s="16">
        <v>0</v>
      </c>
      <c r="BW14" s="16">
        <v>304.87</v>
      </c>
    </row>
    <row r="15" spans="1:75" ht="15.75" x14ac:dyDescent="0.25">
      <c r="A15" s="11"/>
      <c r="B15" s="71" t="s">
        <v>85</v>
      </c>
      <c r="C15" s="11"/>
      <c r="D15" s="1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</row>
    <row r="16" spans="1:75" ht="15.75" x14ac:dyDescent="0.25">
      <c r="A16" s="11" t="str">
        <f>"-"</f>
        <v>-</v>
      </c>
      <c r="B16" s="72" t="s">
        <v>86</v>
      </c>
      <c r="C16" s="11" t="str">
        <f>"150"</f>
        <v>150</v>
      </c>
      <c r="D16" s="12">
        <v>64.86</v>
      </c>
      <c r="E16" s="68">
        <v>0</v>
      </c>
      <c r="F16" s="12">
        <v>0</v>
      </c>
      <c r="G16" s="12">
        <v>0</v>
      </c>
      <c r="H16" s="12">
        <v>0</v>
      </c>
      <c r="I16" s="12">
        <v>17.82</v>
      </c>
      <c r="J16" s="12">
        <v>0.36</v>
      </c>
      <c r="K16" s="12">
        <v>0.36</v>
      </c>
      <c r="L16" s="12">
        <v>0</v>
      </c>
      <c r="M16" s="12">
        <v>0</v>
      </c>
      <c r="N16" s="12">
        <v>0.9</v>
      </c>
      <c r="O16" s="12">
        <v>0.54</v>
      </c>
      <c r="P16" s="12">
        <v>10.8</v>
      </c>
      <c r="Q16" s="12">
        <v>216</v>
      </c>
      <c r="R16" s="12">
        <v>12.6</v>
      </c>
      <c r="S16" s="12">
        <v>7.2</v>
      </c>
      <c r="T16" s="12">
        <v>12.6</v>
      </c>
      <c r="U16" s="12">
        <v>2.52</v>
      </c>
      <c r="V16" s="12">
        <v>0</v>
      </c>
      <c r="W16" s="12">
        <v>0</v>
      </c>
      <c r="X16" s="12">
        <v>0</v>
      </c>
      <c r="Y16" s="12">
        <v>0.18</v>
      </c>
      <c r="Z16" s="12">
        <v>0.02</v>
      </c>
      <c r="AA16" s="12">
        <v>0.02</v>
      </c>
      <c r="AB16" s="12">
        <v>0.18</v>
      </c>
      <c r="AC16" s="12">
        <v>0.36</v>
      </c>
      <c r="AD16" s="12">
        <v>3.6</v>
      </c>
      <c r="AE16" s="10">
        <v>0.36</v>
      </c>
      <c r="AF16" s="10">
        <v>0</v>
      </c>
      <c r="AG16" s="10">
        <v>0</v>
      </c>
      <c r="AH16" s="10">
        <v>25.2</v>
      </c>
      <c r="AI16" s="10">
        <v>25.2</v>
      </c>
      <c r="AJ16" s="10">
        <v>3.6</v>
      </c>
      <c r="AK16" s="10">
        <v>14.4</v>
      </c>
      <c r="AL16" s="10">
        <v>3.6</v>
      </c>
      <c r="AM16" s="10">
        <v>12.6</v>
      </c>
      <c r="AN16" s="10">
        <v>23.4</v>
      </c>
      <c r="AO16" s="10">
        <v>14.4</v>
      </c>
      <c r="AP16" s="10">
        <v>104.4</v>
      </c>
      <c r="AQ16" s="10">
        <v>9</v>
      </c>
      <c r="AR16" s="10">
        <v>19.8</v>
      </c>
      <c r="AS16" s="10">
        <v>57.6</v>
      </c>
      <c r="AT16" s="10">
        <v>0</v>
      </c>
      <c r="AU16" s="10">
        <v>18</v>
      </c>
      <c r="AV16" s="10">
        <v>21.6</v>
      </c>
      <c r="AW16" s="10">
        <v>9</v>
      </c>
      <c r="AX16" s="10">
        <v>7.2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158.58000000000001</v>
      </c>
    </row>
    <row r="17" spans="1:75" ht="15.75" x14ac:dyDescent="0.25">
      <c r="A17" s="69"/>
      <c r="B17" s="73" t="s">
        <v>87</v>
      </c>
      <c r="C17" s="69"/>
      <c r="D17" s="70">
        <v>64.86</v>
      </c>
      <c r="E17" s="15">
        <v>0</v>
      </c>
      <c r="F17" s="15">
        <v>0</v>
      </c>
      <c r="G17" s="15">
        <v>0</v>
      </c>
      <c r="H17" s="15">
        <v>0</v>
      </c>
      <c r="I17" s="15">
        <v>17.82</v>
      </c>
      <c r="J17" s="15">
        <v>0.36</v>
      </c>
      <c r="K17" s="15">
        <v>0.36</v>
      </c>
      <c r="L17" s="15">
        <v>0</v>
      </c>
      <c r="M17" s="15">
        <v>0</v>
      </c>
      <c r="N17" s="15">
        <v>0.9</v>
      </c>
      <c r="O17" s="15">
        <v>0.54</v>
      </c>
      <c r="P17" s="15">
        <v>10.8</v>
      </c>
      <c r="Q17" s="15">
        <v>216</v>
      </c>
      <c r="R17" s="15">
        <v>12.6</v>
      </c>
      <c r="S17" s="15">
        <v>7.2</v>
      </c>
      <c r="T17" s="15">
        <v>12.6</v>
      </c>
      <c r="U17" s="15">
        <v>2.52</v>
      </c>
      <c r="V17" s="15">
        <v>0</v>
      </c>
      <c r="W17" s="15">
        <v>0</v>
      </c>
      <c r="X17" s="15">
        <v>0</v>
      </c>
      <c r="Y17" s="15">
        <v>0.18</v>
      </c>
      <c r="Z17" s="15">
        <v>0.02</v>
      </c>
      <c r="AA17" s="15">
        <v>0.02</v>
      </c>
      <c r="AB17" s="15">
        <v>0.18</v>
      </c>
      <c r="AC17" s="15">
        <v>0.36</v>
      </c>
      <c r="AD17" s="15">
        <v>3.6</v>
      </c>
      <c r="AE17" s="16">
        <v>0.36</v>
      </c>
      <c r="AF17" s="16">
        <v>0</v>
      </c>
      <c r="AG17" s="16">
        <v>0</v>
      </c>
      <c r="AH17" s="16">
        <v>25.2</v>
      </c>
      <c r="AI17" s="16">
        <v>25.2</v>
      </c>
      <c r="AJ17" s="16">
        <v>3.6</v>
      </c>
      <c r="AK17" s="16">
        <v>14.4</v>
      </c>
      <c r="AL17" s="16">
        <v>3.6</v>
      </c>
      <c r="AM17" s="16">
        <v>12.6</v>
      </c>
      <c r="AN17" s="16">
        <v>23.4</v>
      </c>
      <c r="AO17" s="16">
        <v>14.4</v>
      </c>
      <c r="AP17" s="16">
        <v>104.4</v>
      </c>
      <c r="AQ17" s="16">
        <v>9</v>
      </c>
      <c r="AR17" s="16">
        <v>19.8</v>
      </c>
      <c r="AS17" s="16">
        <v>57.6</v>
      </c>
      <c r="AT17" s="16">
        <v>0</v>
      </c>
      <c r="AU17" s="16">
        <v>18</v>
      </c>
      <c r="AV17" s="16">
        <v>21.6</v>
      </c>
      <c r="AW17" s="16">
        <v>9</v>
      </c>
      <c r="AX17" s="16">
        <v>7.2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158.58000000000001</v>
      </c>
    </row>
    <row r="18" spans="1:75" ht="15.75" x14ac:dyDescent="0.25">
      <c r="A18" s="11"/>
      <c r="B18" s="71" t="s">
        <v>88</v>
      </c>
      <c r="C18" s="11"/>
      <c r="D18" s="12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</row>
    <row r="19" spans="1:75" ht="15.75" x14ac:dyDescent="0.25">
      <c r="A19" s="11" t="str">
        <f>"22/2"</f>
        <v>22/2</v>
      </c>
      <c r="B19" s="72" t="s">
        <v>138</v>
      </c>
      <c r="C19" s="11"/>
      <c r="D19" s="12">
        <v>63.7</v>
      </c>
      <c r="E19" s="67">
        <v>1.72</v>
      </c>
      <c r="F19" s="13">
        <v>0.08</v>
      </c>
      <c r="G19" s="13">
        <v>0</v>
      </c>
      <c r="H19" s="13">
        <v>0</v>
      </c>
      <c r="I19" s="13">
        <v>1.26</v>
      </c>
      <c r="J19" s="13">
        <v>9.2799999999999994</v>
      </c>
      <c r="K19" s="13">
        <v>0.83</v>
      </c>
      <c r="L19" s="13">
        <v>0</v>
      </c>
      <c r="M19" s="13">
        <v>0</v>
      </c>
      <c r="N19" s="13">
        <v>0.03</v>
      </c>
      <c r="O19" s="13">
        <v>0.61</v>
      </c>
      <c r="P19" s="13">
        <v>140.65</v>
      </c>
      <c r="Q19" s="13">
        <v>42.87</v>
      </c>
      <c r="R19" s="13">
        <v>8.39</v>
      </c>
      <c r="S19" s="13">
        <v>5.63</v>
      </c>
      <c r="T19" s="13">
        <v>19.7</v>
      </c>
      <c r="U19" s="13">
        <v>0.33</v>
      </c>
      <c r="V19" s="13">
        <v>14.4</v>
      </c>
      <c r="W19" s="13">
        <v>787.32</v>
      </c>
      <c r="X19" s="13">
        <v>160.19999999999999</v>
      </c>
      <c r="Y19" s="13">
        <v>0.28999999999999998</v>
      </c>
      <c r="Z19" s="13">
        <v>0.03</v>
      </c>
      <c r="AA19" s="13">
        <v>0.01</v>
      </c>
      <c r="AB19" s="13">
        <v>0.22</v>
      </c>
      <c r="AC19" s="13">
        <v>0.53</v>
      </c>
      <c r="AD19" s="13">
        <v>0.37</v>
      </c>
      <c r="AE19" s="14">
        <v>0</v>
      </c>
      <c r="AF19" s="14">
        <v>1.48</v>
      </c>
      <c r="AG19" s="14">
        <v>1.45</v>
      </c>
      <c r="AH19" s="14">
        <v>120.8</v>
      </c>
      <c r="AI19" s="14">
        <v>39.979999999999997</v>
      </c>
      <c r="AJ19" s="14">
        <v>23.11</v>
      </c>
      <c r="AK19" s="14">
        <v>48.23</v>
      </c>
      <c r="AL19" s="14">
        <v>16.34</v>
      </c>
      <c r="AM19" s="14">
        <v>75.08</v>
      </c>
      <c r="AN19" s="14">
        <v>51.79</v>
      </c>
      <c r="AO19" s="14">
        <v>60.83</v>
      </c>
      <c r="AP19" s="14">
        <v>60.09</v>
      </c>
      <c r="AQ19" s="14">
        <v>30.74</v>
      </c>
      <c r="AR19" s="14">
        <v>52.85</v>
      </c>
      <c r="AS19" s="14">
        <v>461.05</v>
      </c>
      <c r="AT19" s="14">
        <v>0</v>
      </c>
      <c r="AU19" s="14">
        <v>142.25</v>
      </c>
      <c r="AV19" s="14">
        <v>75.64</v>
      </c>
      <c r="AW19" s="14">
        <v>38.46</v>
      </c>
      <c r="AX19" s="14">
        <v>29.71</v>
      </c>
      <c r="AY19" s="14">
        <v>0.09</v>
      </c>
      <c r="AZ19" s="14">
        <v>0.04</v>
      </c>
      <c r="BA19" s="14">
        <v>0.02</v>
      </c>
      <c r="BB19" s="14">
        <v>0.05</v>
      </c>
      <c r="BC19" s="14">
        <v>0.06</v>
      </c>
      <c r="BD19" s="14">
        <v>0.28000000000000003</v>
      </c>
      <c r="BE19" s="14">
        <v>0</v>
      </c>
      <c r="BF19" s="14">
        <v>0.81</v>
      </c>
      <c r="BG19" s="14">
        <v>0</v>
      </c>
      <c r="BH19" s="14">
        <v>0.24</v>
      </c>
      <c r="BI19" s="14">
        <v>0</v>
      </c>
      <c r="BJ19" s="14">
        <v>0</v>
      </c>
      <c r="BK19" s="14">
        <v>0</v>
      </c>
      <c r="BL19" s="14">
        <v>0.05</v>
      </c>
      <c r="BM19" s="14">
        <v>0.08</v>
      </c>
      <c r="BN19" s="14">
        <v>0.64</v>
      </c>
      <c r="BO19" s="14">
        <v>0</v>
      </c>
      <c r="BP19" s="14">
        <v>0</v>
      </c>
      <c r="BQ19" s="14">
        <v>0.09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14.06</v>
      </c>
    </row>
    <row r="20" spans="1:75" ht="15.75" x14ac:dyDescent="0.25">
      <c r="A20" s="11" t="str">
        <f>"3/3"</f>
        <v>3/3</v>
      </c>
      <c r="B20" s="72" t="s">
        <v>90</v>
      </c>
      <c r="C20" s="11" t="str">
        <f>"55"</f>
        <v>55</v>
      </c>
      <c r="D20" s="12">
        <v>48.6</v>
      </c>
      <c r="E20" s="67">
        <v>0.99</v>
      </c>
      <c r="F20" s="13">
        <v>0.04</v>
      </c>
      <c r="G20" s="13">
        <v>0</v>
      </c>
      <c r="H20" s="13">
        <v>0</v>
      </c>
      <c r="I20" s="13">
        <v>0.93</v>
      </c>
      <c r="J20" s="13">
        <v>7.9</v>
      </c>
      <c r="K20" s="13">
        <v>0.74</v>
      </c>
      <c r="L20" s="13">
        <v>0</v>
      </c>
      <c r="M20" s="13">
        <v>0</v>
      </c>
      <c r="N20" s="13">
        <v>0.13</v>
      </c>
      <c r="O20" s="13">
        <v>0.82</v>
      </c>
      <c r="P20" s="13">
        <v>33.729999999999997</v>
      </c>
      <c r="Q20" s="13">
        <v>275.70999999999998</v>
      </c>
      <c r="R20" s="13">
        <v>14.71</v>
      </c>
      <c r="S20" s="13">
        <v>13.15</v>
      </c>
      <c r="T20" s="13">
        <v>37.619999999999997</v>
      </c>
      <c r="U20" s="13">
        <v>0.49</v>
      </c>
      <c r="V20" s="13">
        <v>8.1300000000000008</v>
      </c>
      <c r="W20" s="13">
        <v>14.78</v>
      </c>
      <c r="X20" s="13">
        <v>10.86</v>
      </c>
      <c r="Y20" s="13">
        <v>7.0000000000000007E-2</v>
      </c>
      <c r="Z20" s="13">
        <v>0.05</v>
      </c>
      <c r="AA20" s="13">
        <v>0.04</v>
      </c>
      <c r="AB20" s="13">
        <v>0.57999999999999996</v>
      </c>
      <c r="AC20" s="13">
        <v>1.1200000000000001</v>
      </c>
      <c r="AD20" s="13">
        <v>2.36</v>
      </c>
      <c r="AE20" s="14">
        <v>0</v>
      </c>
      <c r="AF20" s="14">
        <v>13.23</v>
      </c>
      <c r="AG20" s="14">
        <v>13.06</v>
      </c>
      <c r="AH20" s="14">
        <v>50.26</v>
      </c>
      <c r="AI20" s="14">
        <v>51.18</v>
      </c>
      <c r="AJ20" s="14">
        <v>11.53</v>
      </c>
      <c r="AK20" s="14">
        <v>32.99</v>
      </c>
      <c r="AL20" s="14">
        <v>15.1</v>
      </c>
      <c r="AM20" s="14">
        <v>34.700000000000003</v>
      </c>
      <c r="AN20" s="14">
        <v>32.79</v>
      </c>
      <c r="AO20" s="14">
        <v>89.32</v>
      </c>
      <c r="AP20" s="14">
        <v>39.78</v>
      </c>
      <c r="AQ20" s="14">
        <v>8.32</v>
      </c>
      <c r="AR20" s="14">
        <v>23.16</v>
      </c>
      <c r="AS20" s="14">
        <v>124.46</v>
      </c>
      <c r="AT20" s="14">
        <v>0</v>
      </c>
      <c r="AU20" s="14">
        <v>17.41</v>
      </c>
      <c r="AV20" s="14">
        <v>15.84</v>
      </c>
      <c r="AW20" s="14">
        <v>31.52</v>
      </c>
      <c r="AX20" s="14">
        <v>9.39</v>
      </c>
      <c r="AY20" s="14">
        <v>0.04</v>
      </c>
      <c r="AZ20" s="14">
        <v>0.02</v>
      </c>
      <c r="BA20" s="14">
        <v>0.01</v>
      </c>
      <c r="BB20" s="14">
        <v>0.02</v>
      </c>
      <c r="BC20" s="14">
        <v>0.03</v>
      </c>
      <c r="BD20" s="14">
        <v>0.12</v>
      </c>
      <c r="BE20" s="14">
        <v>0</v>
      </c>
      <c r="BF20" s="14">
        <v>0.38</v>
      </c>
      <c r="BG20" s="14">
        <v>0</v>
      </c>
      <c r="BH20" s="14">
        <v>0.11</v>
      </c>
      <c r="BI20" s="14">
        <v>0</v>
      </c>
      <c r="BJ20" s="14">
        <v>0</v>
      </c>
      <c r="BK20" s="14">
        <v>0</v>
      </c>
      <c r="BL20" s="14">
        <v>0.02</v>
      </c>
      <c r="BM20" s="14">
        <v>0.04</v>
      </c>
      <c r="BN20" s="14">
        <v>0.37</v>
      </c>
      <c r="BO20" s="14">
        <v>0</v>
      </c>
      <c r="BP20" s="14">
        <v>0</v>
      </c>
      <c r="BQ20" s="14">
        <v>0.06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53.57</v>
      </c>
    </row>
    <row r="21" spans="1:75" ht="15.75" x14ac:dyDescent="0.25">
      <c r="A21" s="11" t="str">
        <f>"11/3"</f>
        <v>11/3</v>
      </c>
      <c r="B21" s="72" t="s">
        <v>91</v>
      </c>
      <c r="C21" s="11" t="str">
        <f>"55"</f>
        <v>55</v>
      </c>
      <c r="D21" s="12">
        <v>35.18</v>
      </c>
      <c r="E21" s="67">
        <v>0.17</v>
      </c>
      <c r="F21" s="13">
        <v>0.85</v>
      </c>
      <c r="G21" s="13">
        <v>0</v>
      </c>
      <c r="H21" s="13">
        <v>0</v>
      </c>
      <c r="I21" s="13">
        <v>4.4000000000000004</v>
      </c>
      <c r="J21" s="13">
        <v>0.89</v>
      </c>
      <c r="K21" s="13">
        <v>1.64</v>
      </c>
      <c r="L21" s="13">
        <v>0</v>
      </c>
      <c r="M21" s="13">
        <v>0</v>
      </c>
      <c r="N21" s="13">
        <v>0.25</v>
      </c>
      <c r="O21" s="13">
        <v>0.79</v>
      </c>
      <c r="P21" s="13">
        <v>77.099999999999994</v>
      </c>
      <c r="Q21" s="13">
        <v>248.19</v>
      </c>
      <c r="R21" s="13">
        <v>39.53</v>
      </c>
      <c r="S21" s="13">
        <v>16.57</v>
      </c>
      <c r="T21" s="13">
        <v>30.22</v>
      </c>
      <c r="U21" s="13">
        <v>0.54</v>
      </c>
      <c r="V21" s="13">
        <v>0</v>
      </c>
      <c r="W21" s="13">
        <v>647.91999999999996</v>
      </c>
      <c r="X21" s="13">
        <v>134.79</v>
      </c>
      <c r="Y21" s="13">
        <v>0.75</v>
      </c>
      <c r="Z21" s="13">
        <v>0.03</v>
      </c>
      <c r="AA21" s="13">
        <v>0.03</v>
      </c>
      <c r="AB21" s="13">
        <v>0.53</v>
      </c>
      <c r="AC21" s="13">
        <v>0.87</v>
      </c>
      <c r="AD21" s="13">
        <v>14.47</v>
      </c>
      <c r="AE21" s="14">
        <v>0</v>
      </c>
      <c r="AF21" s="14">
        <v>0</v>
      </c>
      <c r="AG21" s="14">
        <v>0</v>
      </c>
      <c r="AH21" s="14">
        <v>59</v>
      </c>
      <c r="AI21" s="14">
        <v>50.08</v>
      </c>
      <c r="AJ21" s="14">
        <v>19.309999999999999</v>
      </c>
      <c r="AK21" s="14">
        <v>44.47</v>
      </c>
      <c r="AL21" s="14">
        <v>9.01</v>
      </c>
      <c r="AM21" s="14">
        <v>48.89</v>
      </c>
      <c r="AN21" s="14">
        <v>59.9</v>
      </c>
      <c r="AO21" s="14">
        <v>78.13</v>
      </c>
      <c r="AP21" s="14">
        <v>142.21</v>
      </c>
      <c r="AQ21" s="14">
        <v>24.25</v>
      </c>
      <c r="AR21" s="14">
        <v>39.47</v>
      </c>
      <c r="AS21" s="14">
        <v>256.73</v>
      </c>
      <c r="AT21" s="14">
        <v>0.37</v>
      </c>
      <c r="AU21" s="14">
        <v>68.959999999999994</v>
      </c>
      <c r="AV21" s="14">
        <v>59.12</v>
      </c>
      <c r="AW21" s="14">
        <v>40.43</v>
      </c>
      <c r="AX21" s="14">
        <v>19.260000000000002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0.08</v>
      </c>
      <c r="BG21" s="14">
        <v>0</v>
      </c>
      <c r="BH21" s="14">
        <v>0.05</v>
      </c>
      <c r="BI21" s="14">
        <v>0</v>
      </c>
      <c r="BJ21" s="14">
        <v>0.01</v>
      </c>
      <c r="BK21" s="14">
        <v>0</v>
      </c>
      <c r="BL21" s="14">
        <v>0</v>
      </c>
      <c r="BM21" s="14">
        <v>0</v>
      </c>
      <c r="BN21" s="14">
        <v>0.28000000000000003</v>
      </c>
      <c r="BO21" s="14">
        <v>0</v>
      </c>
      <c r="BP21" s="14">
        <v>0</v>
      </c>
      <c r="BQ21" s="14">
        <v>0.78</v>
      </c>
      <c r="BR21" s="14">
        <v>0.01</v>
      </c>
      <c r="BS21" s="14">
        <v>0</v>
      </c>
      <c r="BT21" s="14">
        <v>0</v>
      </c>
      <c r="BU21" s="14">
        <v>0</v>
      </c>
      <c r="BV21" s="14">
        <v>0</v>
      </c>
      <c r="BW21" s="14">
        <v>91.39</v>
      </c>
    </row>
    <row r="22" spans="1:75" ht="15.75" x14ac:dyDescent="0.25">
      <c r="A22" s="11" t="str">
        <f>"5/9"</f>
        <v>5/9</v>
      </c>
      <c r="B22" s="72" t="s">
        <v>145</v>
      </c>
      <c r="C22" s="11" t="str">
        <f>"50"</f>
        <v>50</v>
      </c>
      <c r="D22" s="12">
        <v>104.3</v>
      </c>
      <c r="E22" s="67">
        <v>2.81</v>
      </c>
      <c r="F22" s="13">
        <v>0.91</v>
      </c>
      <c r="G22" s="13">
        <v>0</v>
      </c>
      <c r="H22" s="13">
        <v>0</v>
      </c>
      <c r="I22" s="13">
        <v>0.95</v>
      </c>
      <c r="J22" s="13">
        <v>5.45</v>
      </c>
      <c r="K22" s="13">
        <v>0.1</v>
      </c>
      <c r="L22" s="13">
        <v>0</v>
      </c>
      <c r="M22" s="13">
        <v>0</v>
      </c>
      <c r="N22" s="13">
        <v>0.02</v>
      </c>
      <c r="O22" s="13">
        <v>1.06</v>
      </c>
      <c r="P22" s="13">
        <v>268.64999999999998</v>
      </c>
      <c r="Q22" s="13">
        <v>110.07</v>
      </c>
      <c r="R22" s="13">
        <v>27.97</v>
      </c>
      <c r="S22" s="13">
        <v>11.07</v>
      </c>
      <c r="T22" s="13">
        <v>88.33</v>
      </c>
      <c r="U22" s="13">
        <v>0.85</v>
      </c>
      <c r="V22" s="13">
        <v>31.81</v>
      </c>
      <c r="W22" s="13">
        <v>6.93</v>
      </c>
      <c r="X22" s="13">
        <v>41.15</v>
      </c>
      <c r="Y22" s="13">
        <v>0.92</v>
      </c>
      <c r="Z22" s="13">
        <v>0.04</v>
      </c>
      <c r="AA22" s="13">
        <v>0.09</v>
      </c>
      <c r="AB22" s="13">
        <v>3.64</v>
      </c>
      <c r="AC22" s="13">
        <v>6.7</v>
      </c>
      <c r="AD22" s="13">
        <v>0.23</v>
      </c>
      <c r="AE22" s="14">
        <v>0</v>
      </c>
      <c r="AF22" s="14">
        <v>27.1</v>
      </c>
      <c r="AG22" s="14">
        <v>26.77</v>
      </c>
      <c r="AH22" s="14">
        <v>117.9</v>
      </c>
      <c r="AI22" s="14">
        <v>60.33</v>
      </c>
      <c r="AJ22" s="14">
        <v>26.31</v>
      </c>
      <c r="AK22" s="14">
        <v>49.77</v>
      </c>
      <c r="AL22" s="14">
        <v>17.329999999999998</v>
      </c>
      <c r="AM22" s="14">
        <v>73.540000000000006</v>
      </c>
      <c r="AN22" s="14">
        <v>31.08</v>
      </c>
      <c r="AO22" s="14">
        <v>41.76</v>
      </c>
      <c r="AP22" s="14">
        <v>34.72</v>
      </c>
      <c r="AQ22" s="14">
        <v>18.809999999999999</v>
      </c>
      <c r="AR22" s="14">
        <v>33.17</v>
      </c>
      <c r="AS22" s="14">
        <v>281.45</v>
      </c>
      <c r="AT22" s="14">
        <v>0</v>
      </c>
      <c r="AU22" s="14">
        <v>90.81</v>
      </c>
      <c r="AV22" s="14">
        <v>41.57</v>
      </c>
      <c r="AW22" s="14">
        <v>56</v>
      </c>
      <c r="AX22" s="14">
        <v>24.51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0.08</v>
      </c>
      <c r="BG22" s="14">
        <v>0</v>
      </c>
      <c r="BH22" s="14">
        <v>0.04</v>
      </c>
      <c r="BI22" s="14">
        <v>0</v>
      </c>
      <c r="BJ22" s="14">
        <v>0.01</v>
      </c>
      <c r="BK22" s="14">
        <v>0</v>
      </c>
      <c r="BL22" s="14">
        <v>0</v>
      </c>
      <c r="BM22" s="14">
        <v>0</v>
      </c>
      <c r="BN22" s="14">
        <v>0.26</v>
      </c>
      <c r="BO22" s="14">
        <v>0</v>
      </c>
      <c r="BP22" s="14">
        <v>0</v>
      </c>
      <c r="BQ22" s="14">
        <v>0.66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51.85</v>
      </c>
    </row>
    <row r="23" spans="1:75" ht="15.75" x14ac:dyDescent="0.25">
      <c r="A23" s="11" t="str">
        <f>"6/10"</f>
        <v>6/10</v>
      </c>
      <c r="B23" s="72" t="s">
        <v>92</v>
      </c>
      <c r="C23" s="11" t="str">
        <f>"150"</f>
        <v>150</v>
      </c>
      <c r="D23" s="12">
        <v>56.75</v>
      </c>
      <c r="E23" s="67">
        <v>0.01</v>
      </c>
      <c r="F23" s="13">
        <v>0</v>
      </c>
      <c r="G23" s="13">
        <v>0</v>
      </c>
      <c r="H23" s="13">
        <v>0</v>
      </c>
      <c r="I23" s="13">
        <v>15.15</v>
      </c>
      <c r="J23" s="13">
        <v>0.38</v>
      </c>
      <c r="K23" s="13">
        <v>2.31</v>
      </c>
      <c r="L23" s="13">
        <v>0</v>
      </c>
      <c r="M23" s="13">
        <v>0</v>
      </c>
      <c r="N23" s="13">
        <v>0.2</v>
      </c>
      <c r="O23" s="13">
        <v>0.55000000000000004</v>
      </c>
      <c r="P23" s="13">
        <v>2.36</v>
      </c>
      <c r="Q23" s="13">
        <v>229.74</v>
      </c>
      <c r="R23" s="13">
        <v>21.21</v>
      </c>
      <c r="S23" s="13">
        <v>13.47</v>
      </c>
      <c r="T23" s="13">
        <v>18.329999999999998</v>
      </c>
      <c r="U23" s="13">
        <v>0.45</v>
      </c>
      <c r="V23" s="13">
        <v>0</v>
      </c>
      <c r="W23" s="13">
        <v>425.25</v>
      </c>
      <c r="X23" s="13">
        <v>78.709999999999994</v>
      </c>
      <c r="Y23" s="13">
        <v>0.74</v>
      </c>
      <c r="Z23" s="13">
        <v>0.01</v>
      </c>
      <c r="AA23" s="13">
        <v>0.02</v>
      </c>
      <c r="AB23" s="13">
        <v>0.34</v>
      </c>
      <c r="AC23" s="13">
        <v>0.53</v>
      </c>
      <c r="AD23" s="13">
        <v>0.22</v>
      </c>
      <c r="AE23" s="14">
        <v>0</v>
      </c>
      <c r="AF23" s="14">
        <v>0</v>
      </c>
      <c r="AG23" s="14">
        <v>0</v>
      </c>
      <c r="AH23" s="14">
        <v>0.01</v>
      </c>
      <c r="AI23" s="14">
        <v>0.01</v>
      </c>
      <c r="AJ23" s="14">
        <v>0</v>
      </c>
      <c r="AK23" s="14">
        <v>0.01</v>
      </c>
      <c r="AL23" s="14">
        <v>0</v>
      </c>
      <c r="AM23" s="14">
        <v>0.01</v>
      </c>
      <c r="AN23" s="14">
        <v>0.01</v>
      </c>
      <c r="AO23" s="14">
        <v>0.01</v>
      </c>
      <c r="AP23" s="14">
        <v>0.04</v>
      </c>
      <c r="AQ23" s="14">
        <v>0</v>
      </c>
      <c r="AR23" s="14">
        <v>0.01</v>
      </c>
      <c r="AS23" s="14">
        <v>0.02</v>
      </c>
      <c r="AT23" s="14">
        <v>0</v>
      </c>
      <c r="AU23" s="14">
        <v>0.01</v>
      </c>
      <c r="AV23" s="14">
        <v>0.01</v>
      </c>
      <c r="AW23" s="14">
        <v>0</v>
      </c>
      <c r="AX23" s="14">
        <v>0</v>
      </c>
      <c r="AY23" s="14">
        <v>0.01</v>
      </c>
      <c r="AZ23" s="14">
        <v>0.01</v>
      </c>
      <c r="BA23" s="14">
        <v>0.01</v>
      </c>
      <c r="BB23" s="14">
        <v>0.01</v>
      </c>
      <c r="BC23" s="14">
        <v>0.01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0.01</v>
      </c>
      <c r="BJ23" s="14">
        <v>0</v>
      </c>
      <c r="BK23" s="14">
        <v>0</v>
      </c>
      <c r="BL23" s="14">
        <v>0</v>
      </c>
      <c r="BM23" s="14">
        <v>0.01</v>
      </c>
      <c r="BN23" s="14">
        <v>0.01</v>
      </c>
      <c r="BO23" s="14">
        <v>0</v>
      </c>
      <c r="BP23" s="14">
        <v>0</v>
      </c>
      <c r="BQ23" s="14">
        <v>0</v>
      </c>
      <c r="BR23" s="14">
        <v>0</v>
      </c>
      <c r="BS23" s="14">
        <v>0.01</v>
      </c>
      <c r="BT23" s="14">
        <v>0</v>
      </c>
      <c r="BU23" s="14">
        <v>0</v>
      </c>
      <c r="BV23" s="14">
        <v>0</v>
      </c>
      <c r="BW23" s="14">
        <v>191.71</v>
      </c>
    </row>
    <row r="24" spans="1:75" ht="15.75" x14ac:dyDescent="0.25">
      <c r="A24" s="11" t="str">
        <f>"-"</f>
        <v>-</v>
      </c>
      <c r="B24" s="72" t="s">
        <v>93</v>
      </c>
      <c r="C24" s="11" t="str">
        <f>"30"</f>
        <v>30</v>
      </c>
      <c r="D24" s="12">
        <v>70.461348509387804</v>
      </c>
      <c r="E24" s="68">
        <v>0</v>
      </c>
      <c r="F24" s="12">
        <v>0</v>
      </c>
      <c r="G24" s="12">
        <v>0</v>
      </c>
      <c r="H24" s="12">
        <v>0</v>
      </c>
      <c r="I24" s="12">
        <v>0.35</v>
      </c>
      <c r="J24" s="12">
        <v>14.35</v>
      </c>
      <c r="K24" s="12">
        <v>0.06</v>
      </c>
      <c r="L24" s="12">
        <v>0</v>
      </c>
      <c r="M24" s="12">
        <v>0</v>
      </c>
      <c r="N24" s="12">
        <v>0</v>
      </c>
      <c r="O24" s="12">
        <v>0.56999999999999995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0">
        <v>0</v>
      </c>
      <c r="AF24" s="10">
        <v>0</v>
      </c>
      <c r="AG24" s="10">
        <v>0</v>
      </c>
      <c r="AH24" s="10">
        <v>160.16999999999999</v>
      </c>
      <c r="AI24" s="10">
        <v>53.11</v>
      </c>
      <c r="AJ24" s="10">
        <v>31.49</v>
      </c>
      <c r="AK24" s="10">
        <v>62.97</v>
      </c>
      <c r="AL24" s="10">
        <v>23.82</v>
      </c>
      <c r="AM24" s="10">
        <v>113.9</v>
      </c>
      <c r="AN24" s="10">
        <v>70.64</v>
      </c>
      <c r="AO24" s="10">
        <v>98.56</v>
      </c>
      <c r="AP24" s="10">
        <v>81.31</v>
      </c>
      <c r="AQ24" s="10">
        <v>42.71</v>
      </c>
      <c r="AR24" s="10">
        <v>75.569999999999993</v>
      </c>
      <c r="AS24" s="10">
        <v>631.9</v>
      </c>
      <c r="AT24" s="10">
        <v>0</v>
      </c>
      <c r="AU24" s="10">
        <v>205.89</v>
      </c>
      <c r="AV24" s="10">
        <v>89.53</v>
      </c>
      <c r="AW24" s="10">
        <v>59.41</v>
      </c>
      <c r="AX24" s="10">
        <v>47.09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0.03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0.02</v>
      </c>
      <c r="BO24" s="10">
        <v>0</v>
      </c>
      <c r="BP24" s="10">
        <v>0</v>
      </c>
      <c r="BQ24" s="10">
        <v>0.09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12.3</v>
      </c>
    </row>
    <row r="25" spans="1:75" ht="15.75" x14ac:dyDescent="0.25">
      <c r="A25" s="69"/>
      <c r="B25" s="73" t="s">
        <v>94</v>
      </c>
      <c r="C25" s="69"/>
      <c r="D25" s="70">
        <v>493.43</v>
      </c>
      <c r="E25" s="15">
        <v>5.92</v>
      </c>
      <c r="F25" s="15">
        <v>3.01</v>
      </c>
      <c r="G25" s="15">
        <v>0</v>
      </c>
      <c r="H25" s="15">
        <v>0</v>
      </c>
      <c r="I25" s="15">
        <v>26.41</v>
      </c>
      <c r="J25" s="15">
        <v>38.29</v>
      </c>
      <c r="K25" s="15">
        <v>6.78</v>
      </c>
      <c r="L25" s="15">
        <v>0</v>
      </c>
      <c r="M25" s="15">
        <v>0</v>
      </c>
      <c r="N25" s="15">
        <v>0.68</v>
      </c>
      <c r="O25" s="15">
        <v>5.13</v>
      </c>
      <c r="P25" s="15">
        <v>633.49</v>
      </c>
      <c r="Q25" s="15">
        <v>1018.26</v>
      </c>
      <c r="R25" s="15">
        <v>128.86000000000001</v>
      </c>
      <c r="S25" s="15">
        <v>69.540000000000006</v>
      </c>
      <c r="T25" s="15">
        <v>213.18</v>
      </c>
      <c r="U25" s="15">
        <v>3.27</v>
      </c>
      <c r="V25" s="15">
        <v>54.33</v>
      </c>
      <c r="W25" s="15">
        <v>1886.32</v>
      </c>
      <c r="X25" s="15">
        <v>426.68</v>
      </c>
      <c r="Y25" s="15">
        <v>3.59</v>
      </c>
      <c r="Z25" s="15">
        <v>0.17</v>
      </c>
      <c r="AA25" s="15">
        <v>0.23</v>
      </c>
      <c r="AB25" s="15">
        <v>5.38</v>
      </c>
      <c r="AC25" s="15">
        <v>9.9499999999999993</v>
      </c>
      <c r="AD25" s="15">
        <v>18.63</v>
      </c>
      <c r="AE25" s="16">
        <v>0</v>
      </c>
      <c r="AF25" s="16">
        <v>41.81</v>
      </c>
      <c r="AG25" s="16">
        <v>41.27</v>
      </c>
      <c r="AH25" s="16">
        <v>540.29</v>
      </c>
      <c r="AI25" s="16">
        <v>297.82</v>
      </c>
      <c r="AJ25" s="16">
        <v>121.25</v>
      </c>
      <c r="AK25" s="16">
        <v>263.64999999999998</v>
      </c>
      <c r="AL25" s="16">
        <v>88.32</v>
      </c>
      <c r="AM25" s="16">
        <v>367.55</v>
      </c>
      <c r="AN25" s="16">
        <v>265.25</v>
      </c>
      <c r="AO25" s="16">
        <v>402.67</v>
      </c>
      <c r="AP25" s="16">
        <v>510.14</v>
      </c>
      <c r="AQ25" s="16">
        <v>131.88</v>
      </c>
      <c r="AR25" s="16">
        <v>242.13</v>
      </c>
      <c r="AS25" s="16">
        <v>1884.19</v>
      </c>
      <c r="AT25" s="16">
        <v>0.37</v>
      </c>
      <c r="AU25" s="16">
        <v>547.79999999999995</v>
      </c>
      <c r="AV25" s="16">
        <v>311.64</v>
      </c>
      <c r="AW25" s="16">
        <v>249.57</v>
      </c>
      <c r="AX25" s="16">
        <v>137.03</v>
      </c>
      <c r="AY25" s="16">
        <v>0.2</v>
      </c>
      <c r="AZ25" s="16">
        <v>0.09</v>
      </c>
      <c r="BA25" s="16">
        <v>0.05</v>
      </c>
      <c r="BB25" s="16">
        <v>0.11</v>
      </c>
      <c r="BC25" s="16">
        <v>0.13</v>
      </c>
      <c r="BD25" s="16">
        <v>0.54</v>
      </c>
      <c r="BE25" s="16">
        <v>0</v>
      </c>
      <c r="BF25" s="16">
        <v>1.47</v>
      </c>
      <c r="BG25" s="16">
        <v>0</v>
      </c>
      <c r="BH25" s="16">
        <v>0.52</v>
      </c>
      <c r="BI25" s="16">
        <v>0.02</v>
      </c>
      <c r="BJ25" s="16">
        <v>0.03</v>
      </c>
      <c r="BK25" s="16">
        <v>0</v>
      </c>
      <c r="BL25" s="16">
        <v>0.1</v>
      </c>
      <c r="BM25" s="16">
        <v>0.17</v>
      </c>
      <c r="BN25" s="16">
        <v>1.98</v>
      </c>
      <c r="BO25" s="16">
        <v>0.01</v>
      </c>
      <c r="BP25" s="16">
        <v>0</v>
      </c>
      <c r="BQ25" s="16">
        <v>2.7</v>
      </c>
      <c r="BR25" s="16">
        <v>0.02</v>
      </c>
      <c r="BS25" s="16">
        <v>0.01</v>
      </c>
      <c r="BT25" s="16">
        <v>0</v>
      </c>
      <c r="BU25" s="16">
        <v>0</v>
      </c>
      <c r="BV25" s="16">
        <v>0</v>
      </c>
      <c r="BW25" s="16">
        <v>457.42</v>
      </c>
    </row>
    <row r="26" spans="1:75" ht="15.75" x14ac:dyDescent="0.25">
      <c r="A26" s="11"/>
      <c r="B26" s="71" t="s">
        <v>95</v>
      </c>
      <c r="C26" s="11"/>
      <c r="D26" s="12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 ht="15.75" x14ac:dyDescent="0.25">
      <c r="A27" s="11" t="str">
        <f>"-"</f>
        <v>-</v>
      </c>
      <c r="B27" s="72" t="s">
        <v>96</v>
      </c>
      <c r="C27" s="11" t="str">
        <f>"50"</f>
        <v>50</v>
      </c>
      <c r="D27" s="12">
        <v>172.5</v>
      </c>
      <c r="E27" s="67">
        <v>0.12</v>
      </c>
      <c r="F27" s="13">
        <v>0</v>
      </c>
      <c r="G27" s="13">
        <v>0</v>
      </c>
      <c r="H27" s="13">
        <v>0</v>
      </c>
      <c r="I27" s="13">
        <v>0.6</v>
      </c>
      <c r="J27" s="13">
        <v>40.74</v>
      </c>
      <c r="K27" s="13">
        <v>2.1</v>
      </c>
      <c r="L27" s="13">
        <v>0</v>
      </c>
      <c r="M27" s="13">
        <v>0</v>
      </c>
      <c r="N27" s="13">
        <v>0</v>
      </c>
      <c r="O27" s="13">
        <v>0.3</v>
      </c>
      <c r="P27" s="13">
        <v>1.8</v>
      </c>
      <c r="Q27" s="13">
        <v>73.2</v>
      </c>
      <c r="R27" s="13">
        <v>10.8</v>
      </c>
      <c r="S27" s="13">
        <v>9.6</v>
      </c>
      <c r="T27" s="13">
        <v>51.6</v>
      </c>
      <c r="U27" s="13">
        <v>0.72</v>
      </c>
      <c r="V27" s="13">
        <v>0</v>
      </c>
      <c r="W27" s="13">
        <v>0</v>
      </c>
      <c r="X27" s="13">
        <v>0</v>
      </c>
      <c r="Y27" s="13">
        <v>0.9</v>
      </c>
      <c r="Z27" s="13">
        <v>0.1</v>
      </c>
      <c r="AA27" s="13">
        <v>0.02</v>
      </c>
      <c r="AB27" s="13">
        <v>0.72</v>
      </c>
      <c r="AC27" s="13">
        <v>1.8</v>
      </c>
      <c r="AD27" s="13">
        <v>0</v>
      </c>
      <c r="AE27" s="14">
        <v>0</v>
      </c>
      <c r="AF27" s="14">
        <v>0</v>
      </c>
      <c r="AG27" s="14">
        <v>0</v>
      </c>
      <c r="AH27" s="14">
        <v>483.6</v>
      </c>
      <c r="AI27" s="14">
        <v>150</v>
      </c>
      <c r="AJ27" s="14">
        <v>91.8</v>
      </c>
      <c r="AK27" s="14">
        <v>186.6</v>
      </c>
      <c r="AL27" s="14">
        <v>60</v>
      </c>
      <c r="AM27" s="14">
        <v>300</v>
      </c>
      <c r="AN27" s="14">
        <v>198</v>
      </c>
      <c r="AO27" s="14">
        <v>240</v>
      </c>
      <c r="AP27" s="14">
        <v>204</v>
      </c>
      <c r="AQ27" s="14">
        <v>120</v>
      </c>
      <c r="AR27" s="14">
        <v>210</v>
      </c>
      <c r="AS27" s="14">
        <v>1848</v>
      </c>
      <c r="AT27" s="14">
        <v>0</v>
      </c>
      <c r="AU27" s="14">
        <v>582</v>
      </c>
      <c r="AV27" s="14">
        <v>300</v>
      </c>
      <c r="AW27" s="14">
        <v>150</v>
      </c>
      <c r="AX27" s="14">
        <v>120</v>
      </c>
      <c r="AY27" s="14">
        <v>0.19</v>
      </c>
      <c r="AZ27" s="14">
        <v>0.13</v>
      </c>
      <c r="BA27" s="14">
        <v>7.0000000000000007E-2</v>
      </c>
      <c r="BB27" s="14">
        <v>0.13</v>
      </c>
      <c r="BC27" s="14">
        <v>0.11</v>
      </c>
      <c r="BD27" s="14">
        <v>0.45</v>
      </c>
      <c r="BE27" s="14">
        <v>7.0000000000000007E-2</v>
      </c>
      <c r="BF27" s="14">
        <v>0.08</v>
      </c>
      <c r="BG27" s="14">
        <v>7.0000000000000007E-2</v>
      </c>
      <c r="BH27" s="14">
        <v>0.01</v>
      </c>
      <c r="BI27" s="14">
        <v>0.09</v>
      </c>
      <c r="BJ27" s="14">
        <v>0.42</v>
      </c>
      <c r="BK27" s="14">
        <v>0</v>
      </c>
      <c r="BL27" s="14">
        <v>7.0000000000000007E-2</v>
      </c>
      <c r="BM27" s="14">
        <v>0.01</v>
      </c>
      <c r="BN27" s="14">
        <v>0.06</v>
      </c>
      <c r="BO27" s="14">
        <v>0</v>
      </c>
      <c r="BP27" s="14">
        <v>0</v>
      </c>
      <c r="BQ27" s="14">
        <v>0.28999999999999998</v>
      </c>
      <c r="BR27" s="14">
        <v>0.02</v>
      </c>
      <c r="BS27" s="14">
        <v>0.04</v>
      </c>
      <c r="BT27" s="14">
        <v>0</v>
      </c>
      <c r="BU27" s="14">
        <v>0</v>
      </c>
      <c r="BV27" s="14">
        <v>0</v>
      </c>
      <c r="BW27" s="14">
        <v>8.4</v>
      </c>
    </row>
    <row r="28" spans="1:75" ht="15.75" x14ac:dyDescent="0.25">
      <c r="A28" s="11" t="str">
        <f>"32/10"</f>
        <v>32/10</v>
      </c>
      <c r="B28" s="72" t="s">
        <v>143</v>
      </c>
      <c r="C28" s="11" t="str">
        <f>"150"</f>
        <v>150</v>
      </c>
      <c r="D28" s="12">
        <v>29.23</v>
      </c>
      <c r="E28" s="68">
        <v>0</v>
      </c>
      <c r="F28" s="12">
        <v>0</v>
      </c>
      <c r="G28" s="12">
        <v>0</v>
      </c>
      <c r="H28" s="12">
        <v>0</v>
      </c>
      <c r="I28" s="12">
        <v>8.8000000000000007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0.01</v>
      </c>
      <c r="P28" s="12">
        <v>37.51</v>
      </c>
      <c r="Q28" s="12">
        <v>479.27</v>
      </c>
      <c r="R28" s="12">
        <v>68.09</v>
      </c>
      <c r="S28" s="12">
        <v>46.68</v>
      </c>
      <c r="T28" s="12">
        <v>52.73</v>
      </c>
      <c r="U28" s="12">
        <v>0.94</v>
      </c>
      <c r="V28" s="12">
        <v>0</v>
      </c>
      <c r="W28" s="12">
        <v>170.1</v>
      </c>
      <c r="X28" s="12">
        <v>32.130000000000003</v>
      </c>
      <c r="Y28" s="12">
        <v>0.56999999999999995</v>
      </c>
      <c r="Z28" s="12">
        <v>0.05</v>
      </c>
      <c r="AA28" s="12">
        <v>0.05</v>
      </c>
      <c r="AB28" s="12">
        <v>0.64</v>
      </c>
      <c r="AC28" s="12">
        <v>0.95</v>
      </c>
      <c r="AD28" s="12">
        <v>11.34</v>
      </c>
      <c r="AE28" s="10">
        <v>0</v>
      </c>
      <c r="AF28" s="10">
        <v>0</v>
      </c>
      <c r="AG28" s="10">
        <v>0</v>
      </c>
      <c r="AH28" s="10">
        <v>22.23</v>
      </c>
      <c r="AI28" s="10">
        <v>24.08</v>
      </c>
      <c r="AJ28" s="10">
        <v>18.52</v>
      </c>
      <c r="AK28" s="10">
        <v>92.61</v>
      </c>
      <c r="AL28" s="10">
        <v>3.7</v>
      </c>
      <c r="AM28" s="10">
        <v>22.23</v>
      </c>
      <c r="AN28" s="10">
        <v>46.31</v>
      </c>
      <c r="AO28" s="10">
        <v>148.18</v>
      </c>
      <c r="AP28" s="10">
        <v>133.36000000000001</v>
      </c>
      <c r="AQ28" s="10">
        <v>18.52</v>
      </c>
      <c r="AR28" s="10">
        <v>9.26</v>
      </c>
      <c r="AS28" s="10">
        <v>166.7</v>
      </c>
      <c r="AT28" s="10">
        <v>0</v>
      </c>
      <c r="AU28" s="10">
        <v>185.22</v>
      </c>
      <c r="AV28" s="10">
        <v>129.65</v>
      </c>
      <c r="AW28" s="10">
        <v>18.52</v>
      </c>
      <c r="AX28" s="10">
        <v>27.78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7.0000000000000007E-2</v>
      </c>
      <c r="BG28" s="10">
        <v>0</v>
      </c>
      <c r="BH28" s="10">
        <v>0.01</v>
      </c>
      <c r="BI28" s="10">
        <v>0</v>
      </c>
      <c r="BJ28" s="10">
        <v>0</v>
      </c>
      <c r="BK28" s="10">
        <v>0</v>
      </c>
      <c r="BL28" s="10">
        <v>0</v>
      </c>
      <c r="BM28" s="10">
        <v>0.01</v>
      </c>
      <c r="BN28" s="10">
        <v>0.04</v>
      </c>
      <c r="BO28" s="10">
        <v>0</v>
      </c>
      <c r="BP28" s="10">
        <v>0</v>
      </c>
      <c r="BQ28" s="10">
        <v>0.03</v>
      </c>
      <c r="BR28" s="10">
        <v>0.11</v>
      </c>
      <c r="BS28" s="10">
        <v>0</v>
      </c>
      <c r="BT28" s="10">
        <v>0</v>
      </c>
      <c r="BU28" s="10">
        <v>0</v>
      </c>
      <c r="BV28" s="10">
        <v>0</v>
      </c>
      <c r="BW28" s="10">
        <v>189.14</v>
      </c>
    </row>
    <row r="29" spans="1:75" ht="15.75" x14ac:dyDescent="0.25">
      <c r="A29" s="69"/>
      <c r="B29" s="73" t="s">
        <v>98</v>
      </c>
      <c r="C29" s="69"/>
      <c r="D29" s="70">
        <f>SUM(D27:D28)</f>
        <v>201.73</v>
      </c>
      <c r="E29" s="15">
        <v>0.12</v>
      </c>
      <c r="F29" s="15">
        <v>0</v>
      </c>
      <c r="G29" s="15">
        <v>0</v>
      </c>
      <c r="H29" s="15">
        <v>0</v>
      </c>
      <c r="I29" s="15">
        <v>9.4</v>
      </c>
      <c r="J29" s="15">
        <v>40.74</v>
      </c>
      <c r="K29" s="15">
        <v>2.1</v>
      </c>
      <c r="L29" s="15">
        <v>0</v>
      </c>
      <c r="M29" s="15">
        <v>0</v>
      </c>
      <c r="N29" s="15">
        <v>0</v>
      </c>
      <c r="O29" s="15">
        <v>0.31</v>
      </c>
      <c r="P29" s="15">
        <v>39.31</v>
      </c>
      <c r="Q29" s="15">
        <v>552.47</v>
      </c>
      <c r="R29" s="15">
        <v>78.89</v>
      </c>
      <c r="S29" s="15">
        <v>56.28</v>
      </c>
      <c r="T29" s="15">
        <v>104.33</v>
      </c>
      <c r="U29" s="15">
        <v>1.66</v>
      </c>
      <c r="V29" s="15">
        <v>0</v>
      </c>
      <c r="W29" s="15">
        <v>170.1</v>
      </c>
      <c r="X29" s="15">
        <v>32.130000000000003</v>
      </c>
      <c r="Y29" s="15">
        <v>1.47</v>
      </c>
      <c r="Z29" s="15">
        <v>0.15</v>
      </c>
      <c r="AA29" s="15">
        <v>0.08</v>
      </c>
      <c r="AB29" s="15">
        <v>1.36</v>
      </c>
      <c r="AC29" s="15">
        <v>2.75</v>
      </c>
      <c r="AD29" s="15">
        <v>11.34</v>
      </c>
      <c r="AE29" s="16">
        <v>0</v>
      </c>
      <c r="AF29" s="16">
        <v>0</v>
      </c>
      <c r="AG29" s="16">
        <v>0</v>
      </c>
      <c r="AH29" s="16">
        <v>505.83</v>
      </c>
      <c r="AI29" s="16">
        <v>174.08</v>
      </c>
      <c r="AJ29" s="16">
        <v>110.32</v>
      </c>
      <c r="AK29" s="16">
        <v>279.20999999999998</v>
      </c>
      <c r="AL29" s="16">
        <v>63.7</v>
      </c>
      <c r="AM29" s="16">
        <v>322.23</v>
      </c>
      <c r="AN29" s="16">
        <v>244.31</v>
      </c>
      <c r="AO29" s="16">
        <v>388.18</v>
      </c>
      <c r="AP29" s="16">
        <v>337.36</v>
      </c>
      <c r="AQ29" s="16">
        <v>138.52000000000001</v>
      </c>
      <c r="AR29" s="16">
        <v>219.26</v>
      </c>
      <c r="AS29" s="16">
        <v>2014.7</v>
      </c>
      <c r="AT29" s="16">
        <v>0</v>
      </c>
      <c r="AU29" s="16">
        <v>767.22</v>
      </c>
      <c r="AV29" s="16">
        <v>429.65</v>
      </c>
      <c r="AW29" s="16">
        <v>168.52</v>
      </c>
      <c r="AX29" s="16">
        <v>147.78</v>
      </c>
      <c r="AY29" s="16">
        <v>0.19</v>
      </c>
      <c r="AZ29" s="16">
        <v>0.13</v>
      </c>
      <c r="BA29" s="16">
        <v>7.0000000000000007E-2</v>
      </c>
      <c r="BB29" s="16">
        <v>0.13</v>
      </c>
      <c r="BC29" s="16">
        <v>0.11</v>
      </c>
      <c r="BD29" s="16">
        <v>0.45</v>
      </c>
      <c r="BE29" s="16">
        <v>7.0000000000000007E-2</v>
      </c>
      <c r="BF29" s="16">
        <v>0.15</v>
      </c>
      <c r="BG29" s="16">
        <v>7.0000000000000007E-2</v>
      </c>
      <c r="BH29" s="16">
        <v>0.02</v>
      </c>
      <c r="BI29" s="16">
        <v>0.09</v>
      </c>
      <c r="BJ29" s="16">
        <v>0.42</v>
      </c>
      <c r="BK29" s="16">
        <v>0</v>
      </c>
      <c r="BL29" s="16">
        <v>7.0000000000000007E-2</v>
      </c>
      <c r="BM29" s="16">
        <v>0.02</v>
      </c>
      <c r="BN29" s="16">
        <v>0.1</v>
      </c>
      <c r="BO29" s="16">
        <v>0</v>
      </c>
      <c r="BP29" s="16">
        <v>0</v>
      </c>
      <c r="BQ29" s="16">
        <v>0.32</v>
      </c>
      <c r="BR29" s="16">
        <v>0.12</v>
      </c>
      <c r="BS29" s="16">
        <v>0.04</v>
      </c>
      <c r="BT29" s="16">
        <v>0</v>
      </c>
      <c r="BU29" s="16">
        <v>0</v>
      </c>
      <c r="BV29" s="16">
        <v>0</v>
      </c>
      <c r="BW29" s="16">
        <v>197.54</v>
      </c>
    </row>
  </sheetData>
  <mergeCells count="9">
    <mergeCell ref="C2:D2"/>
    <mergeCell ref="A3:BW3"/>
    <mergeCell ref="A5:D5"/>
    <mergeCell ref="A7:A8"/>
    <mergeCell ref="B7:B8"/>
    <mergeCell ref="C7:C8"/>
    <mergeCell ref="D7:D8"/>
    <mergeCell ref="R7:U7"/>
    <mergeCell ref="AD7:AD8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29"/>
  <sheetViews>
    <sheetView topLeftCell="A7" workbookViewId="0">
      <selection activeCell="B25" sqref="B25"/>
    </sheetView>
  </sheetViews>
  <sheetFormatPr defaultRowHeight="12.75" x14ac:dyDescent="0.2"/>
  <cols>
    <col min="1" max="1" width="5.140625" customWidth="1"/>
    <col min="2" max="2" width="35.7109375" customWidth="1"/>
    <col min="3" max="3" width="6.28515625" customWidth="1"/>
    <col min="4" max="4" width="7.140625" customWidth="1"/>
    <col min="5" max="75" width="0" hidden="1" customWidth="1"/>
  </cols>
  <sheetData>
    <row r="1" spans="1:75" ht="15.75" x14ac:dyDescent="0.25">
      <c r="A1" s="5"/>
      <c r="B1" s="65" t="s">
        <v>133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</row>
    <row r="2" spans="1:75" ht="15.75" x14ac:dyDescent="0.25">
      <c r="A2" s="5"/>
      <c r="B2" s="65" t="s">
        <v>134</v>
      </c>
      <c r="C2" s="75" t="s">
        <v>135</v>
      </c>
      <c r="D2" s="75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</row>
    <row r="3" spans="1:75" ht="15.75" x14ac:dyDescent="0.25">
      <c r="A3" s="78" t="s">
        <v>1</v>
      </c>
      <c r="B3" s="78"/>
      <c r="C3" s="78"/>
      <c r="D3" s="78"/>
      <c r="E3" s="78"/>
      <c r="F3" s="78"/>
      <c r="G3" s="78"/>
      <c r="H3" s="78"/>
      <c r="I3" s="78"/>
      <c r="J3" s="78"/>
      <c r="K3" s="78"/>
      <c r="L3" s="78"/>
      <c r="M3" s="78"/>
      <c r="N3" s="78"/>
      <c r="O3" s="78"/>
      <c r="P3" s="78"/>
      <c r="Q3" s="78"/>
      <c r="R3" s="78"/>
      <c r="S3" s="78"/>
      <c r="T3" s="78"/>
      <c r="U3" s="78"/>
      <c r="V3" s="78"/>
      <c r="W3" s="78"/>
      <c r="X3" s="78"/>
      <c r="Y3" s="78"/>
      <c r="Z3" s="78"/>
      <c r="AA3" s="78"/>
      <c r="AB3" s="78"/>
      <c r="AC3" s="78"/>
      <c r="AD3" s="78"/>
      <c r="AE3" s="78"/>
      <c r="AF3" s="78"/>
      <c r="AG3" s="78"/>
      <c r="AH3" s="78"/>
      <c r="AI3" s="78"/>
      <c r="AJ3" s="78"/>
      <c r="AK3" s="78"/>
      <c r="AL3" s="78"/>
      <c r="AM3" s="78"/>
      <c r="AN3" s="78"/>
      <c r="AO3" s="78"/>
      <c r="AP3" s="78"/>
      <c r="AQ3" s="78"/>
      <c r="AR3" s="78"/>
      <c r="AS3" s="78"/>
      <c r="AT3" s="78"/>
      <c r="AU3" s="78"/>
      <c r="AV3" s="78"/>
      <c r="AW3" s="78"/>
      <c r="AX3" s="78"/>
      <c r="AY3" s="78"/>
      <c r="AZ3" s="78"/>
      <c r="BA3" s="78"/>
      <c r="BB3" s="78"/>
      <c r="BC3" s="78"/>
      <c r="BD3" s="78"/>
      <c r="BE3" s="78"/>
      <c r="BF3" s="78"/>
      <c r="BG3" s="78"/>
      <c r="BH3" s="78"/>
      <c r="BI3" s="78"/>
      <c r="BJ3" s="78"/>
      <c r="BK3" s="78"/>
      <c r="BL3" s="78"/>
      <c r="BM3" s="78"/>
      <c r="BN3" s="78"/>
      <c r="BO3" s="78"/>
      <c r="BP3" s="78"/>
      <c r="BQ3" s="78"/>
      <c r="BR3" s="78"/>
      <c r="BS3" s="78"/>
      <c r="BT3" s="78"/>
      <c r="BU3" s="78"/>
      <c r="BV3" s="78"/>
      <c r="BW3" s="78"/>
    </row>
    <row r="4" spans="1:75" ht="15.75" x14ac:dyDescent="0.25">
      <c r="A4" s="3"/>
      <c r="B4" s="3"/>
      <c r="C4" s="3"/>
      <c r="D4" s="3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</row>
    <row r="5" spans="1:75" ht="15.75" x14ac:dyDescent="0.25">
      <c r="A5" s="76" t="s">
        <v>79</v>
      </c>
      <c r="B5" s="76"/>
      <c r="C5" s="76"/>
      <c r="D5" s="76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</row>
    <row r="6" spans="1:75" ht="15.75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</row>
    <row r="7" spans="1:75" ht="15.75" x14ac:dyDescent="0.25">
      <c r="A7" s="77" t="s">
        <v>136</v>
      </c>
      <c r="B7" s="77" t="s">
        <v>137</v>
      </c>
      <c r="C7" s="77" t="s">
        <v>73</v>
      </c>
      <c r="D7" s="77" t="s">
        <v>0</v>
      </c>
      <c r="E7" s="66" t="s">
        <v>2</v>
      </c>
      <c r="F7" s="7" t="s">
        <v>3</v>
      </c>
      <c r="G7" s="7" t="s">
        <v>65</v>
      </c>
      <c r="H7" s="7" t="s">
        <v>4</v>
      </c>
      <c r="I7" s="7" t="s">
        <v>5</v>
      </c>
      <c r="J7" s="7" t="s">
        <v>6</v>
      </c>
      <c r="K7" s="7" t="s">
        <v>7</v>
      </c>
      <c r="L7" s="7" t="s">
        <v>8</v>
      </c>
      <c r="M7" s="7" t="s">
        <v>9</v>
      </c>
      <c r="N7" s="7" t="s">
        <v>10</v>
      </c>
      <c r="O7" s="7" t="s">
        <v>11</v>
      </c>
      <c r="P7" s="7" t="s">
        <v>12</v>
      </c>
      <c r="Q7" s="7" t="s">
        <v>13</v>
      </c>
      <c r="R7" s="77" t="s">
        <v>70</v>
      </c>
      <c r="S7" s="77"/>
      <c r="T7" s="77"/>
      <c r="U7" s="77"/>
      <c r="V7" s="9" t="s">
        <v>69</v>
      </c>
      <c r="W7" s="9"/>
      <c r="X7" s="9"/>
      <c r="Y7" s="9"/>
      <c r="Z7" s="9"/>
      <c r="AA7" s="9"/>
      <c r="AB7" s="9"/>
      <c r="AC7" s="9"/>
      <c r="AD7" s="77" t="s">
        <v>78</v>
      </c>
      <c r="AE7" s="10" t="s">
        <v>21</v>
      </c>
      <c r="AF7" s="10" t="s">
        <v>22</v>
      </c>
      <c r="AG7" s="10" t="s">
        <v>23</v>
      </c>
      <c r="AH7" s="10" t="s">
        <v>24</v>
      </c>
      <c r="AI7" s="10" t="s">
        <v>25</v>
      </c>
      <c r="AJ7" s="10" t="s">
        <v>26</v>
      </c>
      <c r="AK7" s="10" t="s">
        <v>27</v>
      </c>
      <c r="AL7" s="10" t="s">
        <v>28</v>
      </c>
      <c r="AM7" s="10" t="s">
        <v>29</v>
      </c>
      <c r="AN7" s="10" t="s">
        <v>30</v>
      </c>
      <c r="AO7" s="10" t="s">
        <v>31</v>
      </c>
      <c r="AP7" s="10" t="s">
        <v>32</v>
      </c>
      <c r="AQ7" s="10" t="s">
        <v>33</v>
      </c>
      <c r="AR7" s="10" t="s">
        <v>34</v>
      </c>
      <c r="AS7" s="10" t="s">
        <v>35</v>
      </c>
      <c r="AT7" s="10" t="s">
        <v>36</v>
      </c>
      <c r="AU7" s="10" t="s">
        <v>37</v>
      </c>
      <c r="AV7" s="10" t="s">
        <v>38</v>
      </c>
      <c r="AW7" s="10" t="s">
        <v>39</v>
      </c>
      <c r="AX7" s="10" t="s">
        <v>40</v>
      </c>
      <c r="AY7" s="10" t="s">
        <v>41</v>
      </c>
      <c r="AZ7" s="10" t="s">
        <v>42</v>
      </c>
      <c r="BA7" s="10" t="s">
        <v>43</v>
      </c>
      <c r="BB7" s="10" t="s">
        <v>44</v>
      </c>
      <c r="BC7" s="10" t="s">
        <v>45</v>
      </c>
      <c r="BD7" s="10" t="s">
        <v>46</v>
      </c>
      <c r="BE7" s="10" t="s">
        <v>47</v>
      </c>
      <c r="BF7" s="10" t="s">
        <v>48</v>
      </c>
      <c r="BG7" s="10" t="s">
        <v>49</v>
      </c>
      <c r="BH7" s="10" t="s">
        <v>50</v>
      </c>
      <c r="BI7" s="10" t="s">
        <v>51</v>
      </c>
      <c r="BJ7" s="10" t="s">
        <v>52</v>
      </c>
      <c r="BK7" s="10" t="s">
        <v>53</v>
      </c>
      <c r="BL7" s="10" t="s">
        <v>54</v>
      </c>
      <c r="BM7" s="10" t="s">
        <v>55</v>
      </c>
      <c r="BN7" s="10" t="s">
        <v>56</v>
      </c>
      <c r="BO7" s="10" t="s">
        <v>57</v>
      </c>
      <c r="BP7" s="10" t="s">
        <v>58</v>
      </c>
      <c r="BQ7" s="10" t="s">
        <v>59</v>
      </c>
      <c r="BR7" s="10" t="s">
        <v>60</v>
      </c>
      <c r="BS7" s="10" t="s">
        <v>61</v>
      </c>
      <c r="BT7" s="10" t="s">
        <v>62</v>
      </c>
      <c r="BU7" s="10" t="s">
        <v>63</v>
      </c>
      <c r="BV7" s="10" t="s">
        <v>64</v>
      </c>
      <c r="BW7" s="10"/>
    </row>
    <row r="8" spans="1:75" ht="18.75" x14ac:dyDescent="0.25">
      <c r="A8" s="77"/>
      <c r="B8" s="77"/>
      <c r="C8" s="77"/>
      <c r="D8" s="77"/>
      <c r="E8" s="66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 t="s">
        <v>14</v>
      </c>
      <c r="S8" s="7" t="s">
        <v>15</v>
      </c>
      <c r="T8" s="7" t="s">
        <v>16</v>
      </c>
      <c r="U8" s="7" t="s">
        <v>17</v>
      </c>
      <c r="V8" s="7" t="s">
        <v>66</v>
      </c>
      <c r="W8" s="7" t="s">
        <v>18</v>
      </c>
      <c r="X8" s="7" t="s">
        <v>67</v>
      </c>
      <c r="Y8" s="7" t="s">
        <v>68</v>
      </c>
      <c r="Z8" s="7" t="s">
        <v>71</v>
      </c>
      <c r="AA8" s="7" t="s">
        <v>72</v>
      </c>
      <c r="AB8" s="7" t="s">
        <v>19</v>
      </c>
      <c r="AC8" s="7" t="s">
        <v>20</v>
      </c>
      <c r="AD8" s="77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</row>
    <row r="9" spans="1:75" ht="15.75" x14ac:dyDescent="0.25">
      <c r="A9" s="11"/>
      <c r="B9" s="71" t="s">
        <v>139</v>
      </c>
      <c r="C9" s="11"/>
      <c r="D9" s="12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</row>
    <row r="10" spans="1:75" ht="19.5" customHeight="1" x14ac:dyDescent="0.25">
      <c r="A10" s="11" t="str">
        <f>"17/4"</f>
        <v>17/4</v>
      </c>
      <c r="B10" s="72" t="s">
        <v>141</v>
      </c>
      <c r="C10" s="11" t="str">
        <f>"150"</f>
        <v>150</v>
      </c>
      <c r="D10" s="12">
        <v>137.11874175</v>
      </c>
      <c r="E10" s="67">
        <v>3.35</v>
      </c>
      <c r="F10" s="13">
        <v>0.08</v>
      </c>
      <c r="G10" s="13">
        <v>0</v>
      </c>
      <c r="H10" s="13">
        <v>0</v>
      </c>
      <c r="I10" s="13">
        <v>6.92</v>
      </c>
      <c r="J10" s="13">
        <v>12.31</v>
      </c>
      <c r="K10" s="13">
        <v>0.57999999999999996</v>
      </c>
      <c r="L10" s="13">
        <v>0</v>
      </c>
      <c r="M10" s="13">
        <v>0</v>
      </c>
      <c r="N10" s="13">
        <v>0.08</v>
      </c>
      <c r="O10" s="13">
        <v>1.1399999999999999</v>
      </c>
      <c r="P10" s="13">
        <v>186.19</v>
      </c>
      <c r="Q10" s="13">
        <v>124.62</v>
      </c>
      <c r="R10" s="13">
        <v>85.64</v>
      </c>
      <c r="S10" s="13">
        <v>20.239999999999998</v>
      </c>
      <c r="T10" s="13">
        <v>92.53</v>
      </c>
      <c r="U10" s="13">
        <v>0.38</v>
      </c>
      <c r="V10" s="13">
        <v>18.18</v>
      </c>
      <c r="W10" s="13">
        <v>16.440000000000001</v>
      </c>
      <c r="X10" s="13">
        <v>33.950000000000003</v>
      </c>
      <c r="Y10" s="13">
        <v>0.11</v>
      </c>
      <c r="Z10" s="13">
        <v>0.05</v>
      </c>
      <c r="AA10" s="13">
        <v>0.1</v>
      </c>
      <c r="AB10" s="13">
        <v>0.31</v>
      </c>
      <c r="AC10" s="13">
        <v>1.37</v>
      </c>
      <c r="AD10" s="13">
        <v>0.4</v>
      </c>
      <c r="AE10" s="14">
        <v>0</v>
      </c>
      <c r="AF10" s="14">
        <v>118.69</v>
      </c>
      <c r="AG10" s="14">
        <v>117.22</v>
      </c>
      <c r="AH10" s="14">
        <v>385.68</v>
      </c>
      <c r="AI10" s="14">
        <v>211.06</v>
      </c>
      <c r="AJ10" s="14">
        <v>93.69</v>
      </c>
      <c r="AK10" s="14">
        <v>151.54</v>
      </c>
      <c r="AL10" s="14">
        <v>56.97</v>
      </c>
      <c r="AM10" s="14">
        <v>190.58</v>
      </c>
      <c r="AN10" s="14">
        <v>125.88</v>
      </c>
      <c r="AO10" s="14">
        <v>87.81</v>
      </c>
      <c r="AP10" s="14">
        <v>109.52</v>
      </c>
      <c r="AQ10" s="14">
        <v>39.369999999999997</v>
      </c>
      <c r="AR10" s="14">
        <v>57.95</v>
      </c>
      <c r="AS10" s="14">
        <v>304.07</v>
      </c>
      <c r="AT10" s="14">
        <v>0</v>
      </c>
      <c r="AU10" s="14">
        <v>99.41</v>
      </c>
      <c r="AV10" s="14">
        <v>91.09</v>
      </c>
      <c r="AW10" s="14">
        <v>196.26</v>
      </c>
      <c r="AX10" s="14">
        <v>47.5</v>
      </c>
      <c r="AY10" s="14">
        <v>0.09</v>
      </c>
      <c r="AZ10" s="14">
        <v>0.04</v>
      </c>
      <c r="BA10" s="14">
        <v>0.02</v>
      </c>
      <c r="BB10" s="14">
        <v>0.05</v>
      </c>
      <c r="BC10" s="14">
        <v>0.06</v>
      </c>
      <c r="BD10" s="14">
        <v>0.26</v>
      </c>
      <c r="BE10" s="14">
        <v>0</v>
      </c>
      <c r="BF10" s="14">
        <v>0.76</v>
      </c>
      <c r="BG10" s="14">
        <v>0</v>
      </c>
      <c r="BH10" s="14">
        <v>0.23</v>
      </c>
      <c r="BI10" s="14">
        <v>0</v>
      </c>
      <c r="BJ10" s="14">
        <v>0</v>
      </c>
      <c r="BK10" s="14">
        <v>0</v>
      </c>
      <c r="BL10" s="14">
        <v>0.05</v>
      </c>
      <c r="BM10" s="14">
        <v>0.08</v>
      </c>
      <c r="BN10" s="14">
        <v>0.66</v>
      </c>
      <c r="BO10" s="14">
        <v>0</v>
      </c>
      <c r="BP10" s="14">
        <v>0</v>
      </c>
      <c r="BQ10" s="14">
        <v>0.21</v>
      </c>
      <c r="BR10" s="14">
        <v>0</v>
      </c>
      <c r="BS10" s="14">
        <v>0</v>
      </c>
      <c r="BT10" s="14">
        <v>0</v>
      </c>
      <c r="BU10" s="14">
        <v>0</v>
      </c>
      <c r="BV10" s="14">
        <v>0</v>
      </c>
      <c r="BW10" s="14">
        <v>123.8</v>
      </c>
    </row>
    <row r="11" spans="1:75" ht="15.75" x14ac:dyDescent="0.25">
      <c r="A11" s="11" t="str">
        <f>"30/10"</f>
        <v>30/10</v>
      </c>
      <c r="B11" s="72" t="s">
        <v>82</v>
      </c>
      <c r="C11" s="11" t="str">
        <f>"180"</f>
        <v>180</v>
      </c>
      <c r="D11" s="12">
        <v>68.952844799999994</v>
      </c>
      <c r="E11" s="67">
        <v>1.8</v>
      </c>
      <c r="F11" s="13">
        <v>0</v>
      </c>
      <c r="G11" s="13">
        <v>0</v>
      </c>
      <c r="H11" s="13">
        <v>0</v>
      </c>
      <c r="I11" s="13">
        <v>8.56</v>
      </c>
      <c r="J11" s="13">
        <v>0</v>
      </c>
      <c r="K11" s="13">
        <v>0.04</v>
      </c>
      <c r="L11" s="13">
        <v>0</v>
      </c>
      <c r="M11" s="13">
        <v>0</v>
      </c>
      <c r="N11" s="13">
        <v>0.09</v>
      </c>
      <c r="O11" s="13">
        <v>0.65</v>
      </c>
      <c r="P11" s="13">
        <v>44.59</v>
      </c>
      <c r="Q11" s="13">
        <v>130.22</v>
      </c>
      <c r="R11" s="13">
        <v>104.89</v>
      </c>
      <c r="S11" s="13">
        <v>11.97</v>
      </c>
      <c r="T11" s="13">
        <v>75.33</v>
      </c>
      <c r="U11" s="13">
        <v>0.1</v>
      </c>
      <c r="V11" s="13">
        <v>18</v>
      </c>
      <c r="W11" s="13">
        <v>8.1</v>
      </c>
      <c r="X11" s="13">
        <v>19.8</v>
      </c>
      <c r="Y11" s="13">
        <v>0</v>
      </c>
      <c r="Z11" s="13">
        <v>0.03</v>
      </c>
      <c r="AA11" s="13">
        <v>0.12</v>
      </c>
      <c r="AB11" s="13">
        <v>0.08</v>
      </c>
      <c r="AC11" s="13">
        <v>0.72</v>
      </c>
      <c r="AD11" s="13">
        <v>0.47</v>
      </c>
      <c r="AE11" s="14">
        <v>0</v>
      </c>
      <c r="AF11" s="14">
        <v>143.77000000000001</v>
      </c>
      <c r="AG11" s="14">
        <v>142</v>
      </c>
      <c r="AH11" s="14">
        <v>246.56</v>
      </c>
      <c r="AI11" s="14">
        <v>200.21</v>
      </c>
      <c r="AJ11" s="14">
        <v>66.900000000000006</v>
      </c>
      <c r="AK11" s="14">
        <v>117.75</v>
      </c>
      <c r="AL11" s="14">
        <v>38.54</v>
      </c>
      <c r="AM11" s="14">
        <v>131.63999999999999</v>
      </c>
      <c r="AN11" s="14">
        <v>1.5</v>
      </c>
      <c r="AO11" s="14">
        <v>3.35</v>
      </c>
      <c r="AP11" s="14">
        <v>3.18</v>
      </c>
      <c r="AQ11" s="14">
        <v>0.93</v>
      </c>
      <c r="AR11" s="14">
        <v>1.19</v>
      </c>
      <c r="AS11" s="14">
        <v>10.58</v>
      </c>
      <c r="AT11" s="14">
        <v>2.65</v>
      </c>
      <c r="AU11" s="14">
        <v>1.1499999999999999</v>
      </c>
      <c r="AV11" s="14">
        <v>1.1499999999999999</v>
      </c>
      <c r="AW11" s="14">
        <v>163.92</v>
      </c>
      <c r="AX11" s="14">
        <v>23.59</v>
      </c>
      <c r="AY11" s="14">
        <v>0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0.01</v>
      </c>
      <c r="BG11" s="14">
        <v>0</v>
      </c>
      <c r="BH11" s="14">
        <v>0</v>
      </c>
      <c r="BI11" s="14">
        <v>0</v>
      </c>
      <c r="BJ11" s="14">
        <v>0</v>
      </c>
      <c r="BK11" s="14">
        <v>0</v>
      </c>
      <c r="BL11" s="14">
        <v>0</v>
      </c>
      <c r="BM11" s="14">
        <v>0</v>
      </c>
      <c r="BN11" s="14">
        <v>0.01</v>
      </c>
      <c r="BO11" s="14">
        <v>0</v>
      </c>
      <c r="BP11" s="14">
        <v>0</v>
      </c>
      <c r="BQ11" s="14">
        <v>0.03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169.6</v>
      </c>
    </row>
    <row r="12" spans="1:75" ht="15.75" x14ac:dyDescent="0.25">
      <c r="A12" s="11" t="str">
        <f>"-"</f>
        <v>-</v>
      </c>
      <c r="B12" s="72" t="s">
        <v>83</v>
      </c>
      <c r="C12" s="11" t="str">
        <f>"5"</f>
        <v>5</v>
      </c>
      <c r="D12" s="12">
        <v>33.045481017643205</v>
      </c>
      <c r="E12" s="67">
        <v>2.36</v>
      </c>
      <c r="F12" s="13">
        <v>0.11</v>
      </c>
      <c r="G12" s="13">
        <v>0</v>
      </c>
      <c r="H12" s="13">
        <v>0</v>
      </c>
      <c r="I12" s="13">
        <v>7.0000000000000007E-2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7.0000000000000007E-2</v>
      </c>
      <c r="P12" s="13">
        <v>0.75</v>
      </c>
      <c r="Q12" s="13">
        <v>1.5</v>
      </c>
      <c r="R12" s="13">
        <v>1.2</v>
      </c>
      <c r="S12" s="13">
        <v>0</v>
      </c>
      <c r="T12" s="13">
        <v>1.5</v>
      </c>
      <c r="U12" s="13">
        <v>0.01</v>
      </c>
      <c r="V12" s="13">
        <v>20.010000000000002</v>
      </c>
      <c r="W12" s="13">
        <v>15.01</v>
      </c>
      <c r="X12" s="13">
        <v>22.51</v>
      </c>
      <c r="Y12" s="13">
        <v>0.05</v>
      </c>
      <c r="Z12" s="13">
        <v>0</v>
      </c>
      <c r="AA12" s="13">
        <v>0.01</v>
      </c>
      <c r="AB12" s="13">
        <v>0.01</v>
      </c>
      <c r="AC12" s="13">
        <v>0.01</v>
      </c>
      <c r="AD12" s="13">
        <v>0</v>
      </c>
      <c r="AE12" s="14">
        <v>0</v>
      </c>
      <c r="AF12" s="14">
        <v>2.1</v>
      </c>
      <c r="AG12" s="14">
        <v>2.0499999999999998</v>
      </c>
      <c r="AH12" s="14">
        <v>3.8</v>
      </c>
      <c r="AI12" s="14">
        <v>2.25</v>
      </c>
      <c r="AJ12" s="14">
        <v>0.85</v>
      </c>
      <c r="AK12" s="14">
        <v>2.35</v>
      </c>
      <c r="AL12" s="14">
        <v>2.15</v>
      </c>
      <c r="AM12" s="14">
        <v>2.1</v>
      </c>
      <c r="AN12" s="14">
        <v>1.8</v>
      </c>
      <c r="AO12" s="14">
        <v>1.3</v>
      </c>
      <c r="AP12" s="14">
        <v>2.85</v>
      </c>
      <c r="AQ12" s="14">
        <v>1.75</v>
      </c>
      <c r="AR12" s="14">
        <v>1.2</v>
      </c>
      <c r="AS12" s="14">
        <v>7.1</v>
      </c>
      <c r="AT12" s="14">
        <v>0</v>
      </c>
      <c r="AU12" s="14">
        <v>2.4</v>
      </c>
      <c r="AV12" s="14">
        <v>2.7</v>
      </c>
      <c r="AW12" s="14">
        <v>2.1</v>
      </c>
      <c r="AX12" s="14">
        <v>0.5</v>
      </c>
      <c r="AY12" s="14">
        <v>0.13</v>
      </c>
      <c r="AZ12" s="14">
        <v>0.06</v>
      </c>
      <c r="BA12" s="14">
        <v>0.03</v>
      </c>
      <c r="BB12" s="14">
        <v>0.08</v>
      </c>
      <c r="BC12" s="14">
        <v>0.09</v>
      </c>
      <c r="BD12" s="14">
        <v>0.4</v>
      </c>
      <c r="BE12" s="14">
        <v>0</v>
      </c>
      <c r="BF12" s="14">
        <v>1.1000000000000001</v>
      </c>
      <c r="BG12" s="14">
        <v>0</v>
      </c>
      <c r="BH12" s="14">
        <v>0.34</v>
      </c>
      <c r="BI12" s="14">
        <v>0</v>
      </c>
      <c r="BJ12" s="14">
        <v>0</v>
      </c>
      <c r="BK12" s="14">
        <v>0</v>
      </c>
      <c r="BL12" s="14">
        <v>0.08</v>
      </c>
      <c r="BM12" s="14">
        <v>0.12</v>
      </c>
      <c r="BN12" s="14">
        <v>0.9</v>
      </c>
      <c r="BO12" s="14">
        <v>0</v>
      </c>
      <c r="BP12" s="14">
        <v>0</v>
      </c>
      <c r="BQ12" s="14">
        <v>0.05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1.25</v>
      </c>
    </row>
    <row r="13" spans="1:75" ht="15.75" x14ac:dyDescent="0.25">
      <c r="A13" s="11" t="str">
        <f>"-"</f>
        <v>-</v>
      </c>
      <c r="B13" s="72" t="s">
        <v>84</v>
      </c>
      <c r="C13" s="11" t="str">
        <f>"30"</f>
        <v>30</v>
      </c>
      <c r="D13" s="12">
        <v>80.855999999999995</v>
      </c>
      <c r="E13" s="68">
        <v>0.15</v>
      </c>
      <c r="F13" s="12">
        <v>0</v>
      </c>
      <c r="G13" s="12">
        <v>0</v>
      </c>
      <c r="H13" s="12">
        <v>0</v>
      </c>
      <c r="I13" s="12">
        <v>0.99</v>
      </c>
      <c r="J13" s="12">
        <v>14.04</v>
      </c>
      <c r="K13" s="12">
        <v>0.96</v>
      </c>
      <c r="L13" s="12">
        <v>0</v>
      </c>
      <c r="M13" s="12">
        <v>0</v>
      </c>
      <c r="N13" s="12">
        <v>0.09</v>
      </c>
      <c r="O13" s="12">
        <v>0.48</v>
      </c>
      <c r="P13" s="12">
        <v>128.69999999999999</v>
      </c>
      <c r="Q13" s="12">
        <v>39.299999999999997</v>
      </c>
      <c r="R13" s="12">
        <v>6.6</v>
      </c>
      <c r="S13" s="12">
        <v>9.9</v>
      </c>
      <c r="T13" s="12">
        <v>25.5</v>
      </c>
      <c r="U13" s="12">
        <v>0.6</v>
      </c>
      <c r="V13" s="12">
        <v>0</v>
      </c>
      <c r="W13" s="12">
        <v>0</v>
      </c>
      <c r="X13" s="12">
        <v>0</v>
      </c>
      <c r="Y13" s="12">
        <v>0.51</v>
      </c>
      <c r="Z13" s="12">
        <v>0.05</v>
      </c>
      <c r="AA13" s="12">
        <v>0.02</v>
      </c>
      <c r="AB13" s="12">
        <v>0.48</v>
      </c>
      <c r="AC13" s="12">
        <v>0.9</v>
      </c>
      <c r="AD13" s="12">
        <v>0</v>
      </c>
      <c r="AE13" s="10">
        <v>0</v>
      </c>
      <c r="AF13" s="10">
        <v>0</v>
      </c>
      <c r="AG13" s="10">
        <v>0</v>
      </c>
      <c r="AH13" s="10">
        <v>177.3</v>
      </c>
      <c r="AI13" s="10">
        <v>59.7</v>
      </c>
      <c r="AJ13" s="10">
        <v>35.1</v>
      </c>
      <c r="AK13" s="10">
        <v>70.2</v>
      </c>
      <c r="AL13" s="10">
        <v>26.4</v>
      </c>
      <c r="AM13" s="10">
        <v>126</v>
      </c>
      <c r="AN13" s="10">
        <v>78.3</v>
      </c>
      <c r="AO13" s="10">
        <v>108.9</v>
      </c>
      <c r="AP13" s="10">
        <v>90.3</v>
      </c>
      <c r="AQ13" s="10">
        <v>48.3</v>
      </c>
      <c r="AR13" s="10">
        <v>84</v>
      </c>
      <c r="AS13" s="10">
        <v>697.5</v>
      </c>
      <c r="AT13" s="10">
        <v>0</v>
      </c>
      <c r="AU13" s="10">
        <v>227.1</v>
      </c>
      <c r="AV13" s="10">
        <v>99.3</v>
      </c>
      <c r="AW13" s="10">
        <v>66.599999999999994</v>
      </c>
      <c r="AX13" s="10">
        <v>51.9</v>
      </c>
      <c r="AY13" s="10">
        <v>0</v>
      </c>
      <c r="AZ13" s="10">
        <v>0</v>
      </c>
      <c r="BA13" s="10">
        <v>0</v>
      </c>
      <c r="BB13" s="10">
        <v>0</v>
      </c>
      <c r="BC13" s="10">
        <v>0</v>
      </c>
      <c r="BD13" s="10">
        <v>0.01</v>
      </c>
      <c r="BE13" s="10">
        <v>0</v>
      </c>
      <c r="BF13" s="10">
        <v>0.1</v>
      </c>
      <c r="BG13" s="10">
        <v>0</v>
      </c>
      <c r="BH13" s="10">
        <v>0.05</v>
      </c>
      <c r="BI13" s="10">
        <v>0</v>
      </c>
      <c r="BJ13" s="10">
        <v>0</v>
      </c>
      <c r="BK13" s="10">
        <v>0</v>
      </c>
      <c r="BL13" s="10">
        <v>0</v>
      </c>
      <c r="BM13" s="10">
        <v>0</v>
      </c>
      <c r="BN13" s="10">
        <v>0.35</v>
      </c>
      <c r="BO13" s="10">
        <v>0</v>
      </c>
      <c r="BP13" s="10">
        <v>0</v>
      </c>
      <c r="BQ13" s="10">
        <v>0.26</v>
      </c>
      <c r="BR13" s="10">
        <v>0.01</v>
      </c>
      <c r="BS13" s="10">
        <v>0</v>
      </c>
      <c r="BT13" s="10">
        <v>0</v>
      </c>
      <c r="BU13" s="10">
        <v>0</v>
      </c>
      <c r="BV13" s="10">
        <v>0</v>
      </c>
      <c r="BW13" s="10">
        <v>10.23</v>
      </c>
    </row>
    <row r="14" spans="1:75" ht="15.75" x14ac:dyDescent="0.25">
      <c r="A14" s="69"/>
      <c r="B14" s="73" t="s">
        <v>140</v>
      </c>
      <c r="C14" s="69"/>
      <c r="D14" s="70">
        <v>319.97000000000003</v>
      </c>
      <c r="E14" s="15">
        <v>7.66</v>
      </c>
      <c r="F14" s="15">
        <v>0.19</v>
      </c>
      <c r="G14" s="15">
        <v>0</v>
      </c>
      <c r="H14" s="15">
        <v>0</v>
      </c>
      <c r="I14" s="15">
        <v>16.54</v>
      </c>
      <c r="J14" s="15">
        <v>26.35</v>
      </c>
      <c r="K14" s="15">
        <v>1.58</v>
      </c>
      <c r="L14" s="15">
        <v>0</v>
      </c>
      <c r="M14" s="15">
        <v>0</v>
      </c>
      <c r="N14" s="15">
        <v>0.26</v>
      </c>
      <c r="O14" s="15">
        <v>2.34</v>
      </c>
      <c r="P14" s="15">
        <v>360.23</v>
      </c>
      <c r="Q14" s="15">
        <v>295.64</v>
      </c>
      <c r="R14" s="15">
        <v>198.33</v>
      </c>
      <c r="S14" s="15">
        <v>42.11</v>
      </c>
      <c r="T14" s="15">
        <v>194.86</v>
      </c>
      <c r="U14" s="15">
        <v>1.0900000000000001</v>
      </c>
      <c r="V14" s="15">
        <v>56.19</v>
      </c>
      <c r="W14" s="15">
        <v>39.549999999999997</v>
      </c>
      <c r="X14" s="15">
        <v>76.260000000000005</v>
      </c>
      <c r="Y14" s="15">
        <v>0.67</v>
      </c>
      <c r="Z14" s="15">
        <v>0.13</v>
      </c>
      <c r="AA14" s="15">
        <v>0.24</v>
      </c>
      <c r="AB14" s="15">
        <v>0.88</v>
      </c>
      <c r="AC14" s="15">
        <v>3</v>
      </c>
      <c r="AD14" s="15">
        <v>0.87</v>
      </c>
      <c r="AE14" s="16">
        <v>0</v>
      </c>
      <c r="AF14" s="16">
        <v>264.56</v>
      </c>
      <c r="AG14" s="16">
        <v>261.27</v>
      </c>
      <c r="AH14" s="16">
        <v>813.34</v>
      </c>
      <c r="AI14" s="16">
        <v>473.22</v>
      </c>
      <c r="AJ14" s="16">
        <v>196.54</v>
      </c>
      <c r="AK14" s="16">
        <v>341.84</v>
      </c>
      <c r="AL14" s="16">
        <v>124.07</v>
      </c>
      <c r="AM14" s="16">
        <v>450.31</v>
      </c>
      <c r="AN14" s="16">
        <v>207.48</v>
      </c>
      <c r="AO14" s="16">
        <v>201.36</v>
      </c>
      <c r="AP14" s="16">
        <v>205.85</v>
      </c>
      <c r="AQ14" s="16">
        <v>90.35</v>
      </c>
      <c r="AR14" s="16">
        <v>144.34</v>
      </c>
      <c r="AS14" s="16">
        <v>1019.25</v>
      </c>
      <c r="AT14" s="16">
        <v>2.65</v>
      </c>
      <c r="AU14" s="16">
        <v>330.05</v>
      </c>
      <c r="AV14" s="16">
        <v>194.23</v>
      </c>
      <c r="AW14" s="16">
        <v>428.88</v>
      </c>
      <c r="AX14" s="16">
        <v>123.49</v>
      </c>
      <c r="AY14" s="16">
        <v>0.22</v>
      </c>
      <c r="AZ14" s="16">
        <v>0.1</v>
      </c>
      <c r="BA14" s="16">
        <v>0.05</v>
      </c>
      <c r="BB14" s="16">
        <v>0.13</v>
      </c>
      <c r="BC14" s="16">
        <v>0.15</v>
      </c>
      <c r="BD14" s="16">
        <v>0.67</v>
      </c>
      <c r="BE14" s="16">
        <v>0</v>
      </c>
      <c r="BF14" s="16">
        <v>1.97</v>
      </c>
      <c r="BG14" s="16">
        <v>0</v>
      </c>
      <c r="BH14" s="16">
        <v>0.62</v>
      </c>
      <c r="BI14" s="16">
        <v>0</v>
      </c>
      <c r="BJ14" s="16">
        <v>0</v>
      </c>
      <c r="BK14" s="16">
        <v>0</v>
      </c>
      <c r="BL14" s="16">
        <v>0.13</v>
      </c>
      <c r="BM14" s="16">
        <v>0.2</v>
      </c>
      <c r="BN14" s="16">
        <v>1.93</v>
      </c>
      <c r="BO14" s="16">
        <v>0</v>
      </c>
      <c r="BP14" s="16">
        <v>0</v>
      </c>
      <c r="BQ14" s="16">
        <v>0.55000000000000004</v>
      </c>
      <c r="BR14" s="16">
        <v>0.01</v>
      </c>
      <c r="BS14" s="16">
        <v>0</v>
      </c>
      <c r="BT14" s="16">
        <v>0</v>
      </c>
      <c r="BU14" s="16">
        <v>0</v>
      </c>
      <c r="BV14" s="16">
        <v>0</v>
      </c>
      <c r="BW14" s="16">
        <v>304.87</v>
      </c>
    </row>
    <row r="15" spans="1:75" ht="15.75" x14ac:dyDescent="0.25">
      <c r="A15" s="11"/>
      <c r="B15" s="71" t="s">
        <v>85</v>
      </c>
      <c r="C15" s="11"/>
      <c r="D15" s="12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</row>
    <row r="16" spans="1:75" ht="15.75" x14ac:dyDescent="0.25">
      <c r="A16" s="11" t="str">
        <f>"-"</f>
        <v>-</v>
      </c>
      <c r="B16" s="72" t="s">
        <v>86</v>
      </c>
      <c r="C16" s="11" t="str">
        <f>"180"</f>
        <v>180</v>
      </c>
      <c r="D16" s="12">
        <v>77.831999999999994</v>
      </c>
      <c r="E16" s="68">
        <v>0</v>
      </c>
      <c r="F16" s="12">
        <v>0</v>
      </c>
      <c r="G16" s="12">
        <v>0</v>
      </c>
      <c r="H16" s="12">
        <v>0</v>
      </c>
      <c r="I16" s="12">
        <v>17.82</v>
      </c>
      <c r="J16" s="12">
        <v>0.36</v>
      </c>
      <c r="K16" s="12">
        <v>0.36</v>
      </c>
      <c r="L16" s="12">
        <v>0</v>
      </c>
      <c r="M16" s="12">
        <v>0</v>
      </c>
      <c r="N16" s="12">
        <v>0.9</v>
      </c>
      <c r="O16" s="12">
        <v>0.54</v>
      </c>
      <c r="P16" s="12">
        <v>10.8</v>
      </c>
      <c r="Q16" s="12">
        <v>216</v>
      </c>
      <c r="R16" s="12">
        <v>12.6</v>
      </c>
      <c r="S16" s="12">
        <v>7.2</v>
      </c>
      <c r="T16" s="12">
        <v>12.6</v>
      </c>
      <c r="U16" s="12">
        <v>2.52</v>
      </c>
      <c r="V16" s="12">
        <v>0</v>
      </c>
      <c r="W16" s="12">
        <v>0</v>
      </c>
      <c r="X16" s="12">
        <v>0</v>
      </c>
      <c r="Y16" s="12">
        <v>0.18</v>
      </c>
      <c r="Z16" s="12">
        <v>0.02</v>
      </c>
      <c r="AA16" s="12">
        <v>0.02</v>
      </c>
      <c r="AB16" s="12">
        <v>0.18</v>
      </c>
      <c r="AC16" s="12">
        <v>0.36</v>
      </c>
      <c r="AD16" s="12">
        <v>3.6</v>
      </c>
      <c r="AE16" s="10">
        <v>0.36</v>
      </c>
      <c r="AF16" s="10">
        <v>0</v>
      </c>
      <c r="AG16" s="10">
        <v>0</v>
      </c>
      <c r="AH16" s="10">
        <v>25.2</v>
      </c>
      <c r="AI16" s="10">
        <v>25.2</v>
      </c>
      <c r="AJ16" s="10">
        <v>3.6</v>
      </c>
      <c r="AK16" s="10">
        <v>14.4</v>
      </c>
      <c r="AL16" s="10">
        <v>3.6</v>
      </c>
      <c r="AM16" s="10">
        <v>12.6</v>
      </c>
      <c r="AN16" s="10">
        <v>23.4</v>
      </c>
      <c r="AO16" s="10">
        <v>14.4</v>
      </c>
      <c r="AP16" s="10">
        <v>104.4</v>
      </c>
      <c r="AQ16" s="10">
        <v>9</v>
      </c>
      <c r="AR16" s="10">
        <v>19.8</v>
      </c>
      <c r="AS16" s="10">
        <v>57.6</v>
      </c>
      <c r="AT16" s="10">
        <v>0</v>
      </c>
      <c r="AU16" s="10">
        <v>18</v>
      </c>
      <c r="AV16" s="10">
        <v>21.6</v>
      </c>
      <c r="AW16" s="10">
        <v>9</v>
      </c>
      <c r="AX16" s="10">
        <v>7.2</v>
      </c>
      <c r="AY16" s="10">
        <v>0</v>
      </c>
      <c r="AZ16" s="10">
        <v>0</v>
      </c>
      <c r="BA16" s="10">
        <v>0</v>
      </c>
      <c r="BB16" s="10">
        <v>0</v>
      </c>
      <c r="BC16" s="10">
        <v>0</v>
      </c>
      <c r="BD16" s="10">
        <v>0</v>
      </c>
      <c r="BE16" s="10">
        <v>0</v>
      </c>
      <c r="BF16" s="10">
        <v>0</v>
      </c>
      <c r="BG16" s="10">
        <v>0</v>
      </c>
      <c r="BH16" s="10">
        <v>0</v>
      </c>
      <c r="BI16" s="10">
        <v>0</v>
      </c>
      <c r="BJ16" s="10">
        <v>0</v>
      </c>
      <c r="BK16" s="10">
        <v>0</v>
      </c>
      <c r="BL16" s="10">
        <v>0</v>
      </c>
      <c r="BM16" s="10">
        <v>0</v>
      </c>
      <c r="BN16" s="10">
        <v>0</v>
      </c>
      <c r="BO16" s="10">
        <v>0</v>
      </c>
      <c r="BP16" s="10">
        <v>0</v>
      </c>
      <c r="BQ16" s="10">
        <v>0</v>
      </c>
      <c r="BR16" s="10">
        <v>0</v>
      </c>
      <c r="BS16" s="10">
        <v>0</v>
      </c>
      <c r="BT16" s="10">
        <v>0</v>
      </c>
      <c r="BU16" s="10">
        <v>0</v>
      </c>
      <c r="BV16" s="10">
        <v>0</v>
      </c>
      <c r="BW16" s="10">
        <v>158.58000000000001</v>
      </c>
    </row>
    <row r="17" spans="1:75" ht="15.75" x14ac:dyDescent="0.25">
      <c r="A17" s="69"/>
      <c r="B17" s="73" t="s">
        <v>87</v>
      </c>
      <c r="C17" s="69"/>
      <c r="D17" s="70">
        <v>77.83</v>
      </c>
      <c r="E17" s="15">
        <v>0</v>
      </c>
      <c r="F17" s="15">
        <v>0</v>
      </c>
      <c r="G17" s="15">
        <v>0</v>
      </c>
      <c r="H17" s="15">
        <v>0</v>
      </c>
      <c r="I17" s="15">
        <v>17.82</v>
      </c>
      <c r="J17" s="15">
        <v>0.36</v>
      </c>
      <c r="K17" s="15">
        <v>0.36</v>
      </c>
      <c r="L17" s="15">
        <v>0</v>
      </c>
      <c r="M17" s="15">
        <v>0</v>
      </c>
      <c r="N17" s="15">
        <v>0.9</v>
      </c>
      <c r="O17" s="15">
        <v>0.54</v>
      </c>
      <c r="P17" s="15">
        <v>10.8</v>
      </c>
      <c r="Q17" s="15">
        <v>216</v>
      </c>
      <c r="R17" s="15">
        <v>12.6</v>
      </c>
      <c r="S17" s="15">
        <v>7.2</v>
      </c>
      <c r="T17" s="15">
        <v>12.6</v>
      </c>
      <c r="U17" s="15">
        <v>2.52</v>
      </c>
      <c r="V17" s="15">
        <v>0</v>
      </c>
      <c r="W17" s="15">
        <v>0</v>
      </c>
      <c r="X17" s="15">
        <v>0</v>
      </c>
      <c r="Y17" s="15">
        <v>0.18</v>
      </c>
      <c r="Z17" s="15">
        <v>0.02</v>
      </c>
      <c r="AA17" s="15">
        <v>0.02</v>
      </c>
      <c r="AB17" s="15">
        <v>0.18</v>
      </c>
      <c r="AC17" s="15">
        <v>0.36</v>
      </c>
      <c r="AD17" s="15">
        <v>3.6</v>
      </c>
      <c r="AE17" s="16">
        <v>0.36</v>
      </c>
      <c r="AF17" s="16">
        <v>0</v>
      </c>
      <c r="AG17" s="16">
        <v>0</v>
      </c>
      <c r="AH17" s="16">
        <v>25.2</v>
      </c>
      <c r="AI17" s="16">
        <v>25.2</v>
      </c>
      <c r="AJ17" s="16">
        <v>3.6</v>
      </c>
      <c r="AK17" s="16">
        <v>14.4</v>
      </c>
      <c r="AL17" s="16">
        <v>3.6</v>
      </c>
      <c r="AM17" s="16">
        <v>12.6</v>
      </c>
      <c r="AN17" s="16">
        <v>23.4</v>
      </c>
      <c r="AO17" s="16">
        <v>14.4</v>
      </c>
      <c r="AP17" s="16">
        <v>104.4</v>
      </c>
      <c r="AQ17" s="16">
        <v>9</v>
      </c>
      <c r="AR17" s="16">
        <v>19.8</v>
      </c>
      <c r="AS17" s="16">
        <v>57.6</v>
      </c>
      <c r="AT17" s="16">
        <v>0</v>
      </c>
      <c r="AU17" s="16">
        <v>18</v>
      </c>
      <c r="AV17" s="16">
        <v>21.6</v>
      </c>
      <c r="AW17" s="16">
        <v>9</v>
      </c>
      <c r="AX17" s="16">
        <v>7.2</v>
      </c>
      <c r="AY17" s="16">
        <v>0</v>
      </c>
      <c r="AZ17" s="16">
        <v>0</v>
      </c>
      <c r="BA17" s="16">
        <v>0</v>
      </c>
      <c r="BB17" s="16">
        <v>0</v>
      </c>
      <c r="BC17" s="16">
        <v>0</v>
      </c>
      <c r="BD17" s="16">
        <v>0</v>
      </c>
      <c r="BE17" s="16">
        <v>0</v>
      </c>
      <c r="BF17" s="16">
        <v>0</v>
      </c>
      <c r="BG17" s="16">
        <v>0</v>
      </c>
      <c r="BH17" s="16">
        <v>0</v>
      </c>
      <c r="BI17" s="16">
        <v>0</v>
      </c>
      <c r="BJ17" s="16">
        <v>0</v>
      </c>
      <c r="BK17" s="16">
        <v>0</v>
      </c>
      <c r="BL17" s="16">
        <v>0</v>
      </c>
      <c r="BM17" s="16">
        <v>0</v>
      </c>
      <c r="BN17" s="16">
        <v>0</v>
      </c>
      <c r="BO17" s="16">
        <v>0</v>
      </c>
      <c r="BP17" s="16">
        <v>0</v>
      </c>
      <c r="BQ17" s="16">
        <v>0</v>
      </c>
      <c r="BR17" s="16">
        <v>0</v>
      </c>
      <c r="BS17" s="16">
        <v>0</v>
      </c>
      <c r="BT17" s="16">
        <v>0</v>
      </c>
      <c r="BU17" s="16">
        <v>0</v>
      </c>
      <c r="BV17" s="16">
        <v>0</v>
      </c>
      <c r="BW17" s="16">
        <v>158.58000000000001</v>
      </c>
    </row>
    <row r="18" spans="1:75" ht="15.75" x14ac:dyDescent="0.25">
      <c r="A18" s="11"/>
      <c r="B18" s="71" t="s">
        <v>88</v>
      </c>
      <c r="C18" s="11"/>
      <c r="D18" s="12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</row>
    <row r="19" spans="1:75" ht="15.75" x14ac:dyDescent="0.25">
      <c r="A19" s="11" t="str">
        <f>"22/2"</f>
        <v>22/2</v>
      </c>
      <c r="B19" s="72" t="s">
        <v>138</v>
      </c>
      <c r="C19" s="11" t="str">
        <f>"180"</f>
        <v>180</v>
      </c>
      <c r="D19" s="12">
        <v>76.440752639999999</v>
      </c>
      <c r="E19" s="67">
        <v>1.72</v>
      </c>
      <c r="F19" s="13">
        <v>0.08</v>
      </c>
      <c r="G19" s="13">
        <v>0</v>
      </c>
      <c r="H19" s="13">
        <v>0</v>
      </c>
      <c r="I19" s="13">
        <v>1.26</v>
      </c>
      <c r="J19" s="13">
        <v>9.2799999999999994</v>
      </c>
      <c r="K19" s="13">
        <v>0.83</v>
      </c>
      <c r="L19" s="13">
        <v>0</v>
      </c>
      <c r="M19" s="13">
        <v>0</v>
      </c>
      <c r="N19" s="13">
        <v>0.03</v>
      </c>
      <c r="O19" s="13">
        <v>0.61</v>
      </c>
      <c r="P19" s="13">
        <v>140.65</v>
      </c>
      <c r="Q19" s="13">
        <v>42.87</v>
      </c>
      <c r="R19" s="13">
        <v>8.39</v>
      </c>
      <c r="S19" s="13">
        <v>5.63</v>
      </c>
      <c r="T19" s="13">
        <v>19.7</v>
      </c>
      <c r="U19" s="13">
        <v>0.33</v>
      </c>
      <c r="V19" s="13">
        <v>14.4</v>
      </c>
      <c r="W19" s="13">
        <v>787.32</v>
      </c>
      <c r="X19" s="13">
        <v>160.19999999999999</v>
      </c>
      <c r="Y19" s="13">
        <v>0.28999999999999998</v>
      </c>
      <c r="Z19" s="13">
        <v>0.03</v>
      </c>
      <c r="AA19" s="13">
        <v>0.01</v>
      </c>
      <c r="AB19" s="13">
        <v>0.22</v>
      </c>
      <c r="AC19" s="13">
        <v>0.53</v>
      </c>
      <c r="AD19" s="13">
        <v>0.37</v>
      </c>
      <c r="AE19" s="14">
        <v>0</v>
      </c>
      <c r="AF19" s="14">
        <v>1.48</v>
      </c>
      <c r="AG19" s="14">
        <v>1.45</v>
      </c>
      <c r="AH19" s="14">
        <v>120.8</v>
      </c>
      <c r="AI19" s="14">
        <v>39.979999999999997</v>
      </c>
      <c r="AJ19" s="14">
        <v>23.11</v>
      </c>
      <c r="AK19" s="14">
        <v>48.23</v>
      </c>
      <c r="AL19" s="14">
        <v>16.34</v>
      </c>
      <c r="AM19" s="14">
        <v>75.08</v>
      </c>
      <c r="AN19" s="14">
        <v>51.79</v>
      </c>
      <c r="AO19" s="14">
        <v>60.83</v>
      </c>
      <c r="AP19" s="14">
        <v>60.09</v>
      </c>
      <c r="AQ19" s="14">
        <v>30.74</v>
      </c>
      <c r="AR19" s="14">
        <v>52.85</v>
      </c>
      <c r="AS19" s="14">
        <v>461.05</v>
      </c>
      <c r="AT19" s="14">
        <v>0</v>
      </c>
      <c r="AU19" s="14">
        <v>142.25</v>
      </c>
      <c r="AV19" s="14">
        <v>75.64</v>
      </c>
      <c r="AW19" s="14">
        <v>38.46</v>
      </c>
      <c r="AX19" s="14">
        <v>29.71</v>
      </c>
      <c r="AY19" s="14">
        <v>0.09</v>
      </c>
      <c r="AZ19" s="14">
        <v>0.04</v>
      </c>
      <c r="BA19" s="14">
        <v>0.02</v>
      </c>
      <c r="BB19" s="14">
        <v>0.05</v>
      </c>
      <c r="BC19" s="14">
        <v>0.06</v>
      </c>
      <c r="BD19" s="14">
        <v>0.28000000000000003</v>
      </c>
      <c r="BE19" s="14">
        <v>0</v>
      </c>
      <c r="BF19" s="14">
        <v>0.81</v>
      </c>
      <c r="BG19" s="14">
        <v>0</v>
      </c>
      <c r="BH19" s="14">
        <v>0.24</v>
      </c>
      <c r="BI19" s="14">
        <v>0</v>
      </c>
      <c r="BJ19" s="14">
        <v>0</v>
      </c>
      <c r="BK19" s="14">
        <v>0</v>
      </c>
      <c r="BL19" s="14">
        <v>0.05</v>
      </c>
      <c r="BM19" s="14">
        <v>0.08</v>
      </c>
      <c r="BN19" s="14">
        <v>0.64</v>
      </c>
      <c r="BO19" s="14">
        <v>0</v>
      </c>
      <c r="BP19" s="14">
        <v>0</v>
      </c>
      <c r="BQ19" s="14">
        <v>0.09</v>
      </c>
      <c r="BR19" s="14">
        <v>0</v>
      </c>
      <c r="BS19" s="14">
        <v>0</v>
      </c>
      <c r="BT19" s="14">
        <v>0</v>
      </c>
      <c r="BU19" s="14">
        <v>0</v>
      </c>
      <c r="BV19" s="14">
        <v>0</v>
      </c>
      <c r="BW19" s="14">
        <v>14.06</v>
      </c>
    </row>
    <row r="20" spans="1:75" ht="15.75" x14ac:dyDescent="0.25">
      <c r="A20" s="11" t="str">
        <f>"3/3"</f>
        <v>3/3</v>
      </c>
      <c r="B20" s="72" t="s">
        <v>90</v>
      </c>
      <c r="C20" s="11" t="str">
        <f>"65"</f>
        <v>65</v>
      </c>
      <c r="D20" s="12">
        <v>57.45380875</v>
      </c>
      <c r="E20" s="67">
        <v>0.99</v>
      </c>
      <c r="F20" s="13">
        <v>0.04</v>
      </c>
      <c r="G20" s="13">
        <v>0</v>
      </c>
      <c r="H20" s="13">
        <v>0</v>
      </c>
      <c r="I20" s="13">
        <v>0.93</v>
      </c>
      <c r="J20" s="13">
        <v>7.9</v>
      </c>
      <c r="K20" s="13">
        <v>0.74</v>
      </c>
      <c r="L20" s="13">
        <v>0</v>
      </c>
      <c r="M20" s="13">
        <v>0</v>
      </c>
      <c r="N20" s="13">
        <v>0.13</v>
      </c>
      <c r="O20" s="13">
        <v>0.82</v>
      </c>
      <c r="P20" s="13">
        <v>33.729999999999997</v>
      </c>
      <c r="Q20" s="13">
        <v>275.70999999999998</v>
      </c>
      <c r="R20" s="13">
        <v>14.71</v>
      </c>
      <c r="S20" s="13">
        <v>13.15</v>
      </c>
      <c r="T20" s="13">
        <v>37.619999999999997</v>
      </c>
      <c r="U20" s="13">
        <v>0.49</v>
      </c>
      <c r="V20" s="13">
        <v>8.1300000000000008</v>
      </c>
      <c r="W20" s="13">
        <v>14.78</v>
      </c>
      <c r="X20" s="13">
        <v>10.86</v>
      </c>
      <c r="Y20" s="13">
        <v>7.0000000000000007E-2</v>
      </c>
      <c r="Z20" s="13">
        <v>0.05</v>
      </c>
      <c r="AA20" s="13">
        <v>0.04</v>
      </c>
      <c r="AB20" s="13">
        <v>0.57999999999999996</v>
      </c>
      <c r="AC20" s="13">
        <v>1.1200000000000001</v>
      </c>
      <c r="AD20" s="13">
        <v>2.36</v>
      </c>
      <c r="AE20" s="14">
        <v>0</v>
      </c>
      <c r="AF20" s="14">
        <v>13.23</v>
      </c>
      <c r="AG20" s="14">
        <v>13.06</v>
      </c>
      <c r="AH20" s="14">
        <v>50.26</v>
      </c>
      <c r="AI20" s="14">
        <v>51.18</v>
      </c>
      <c r="AJ20" s="14">
        <v>11.53</v>
      </c>
      <c r="AK20" s="14">
        <v>32.99</v>
      </c>
      <c r="AL20" s="14">
        <v>15.1</v>
      </c>
      <c r="AM20" s="14">
        <v>34.700000000000003</v>
      </c>
      <c r="AN20" s="14">
        <v>32.79</v>
      </c>
      <c r="AO20" s="14">
        <v>89.32</v>
      </c>
      <c r="AP20" s="14">
        <v>39.78</v>
      </c>
      <c r="AQ20" s="14">
        <v>8.32</v>
      </c>
      <c r="AR20" s="14">
        <v>23.16</v>
      </c>
      <c r="AS20" s="14">
        <v>124.46</v>
      </c>
      <c r="AT20" s="14">
        <v>0</v>
      </c>
      <c r="AU20" s="14">
        <v>17.41</v>
      </c>
      <c r="AV20" s="14">
        <v>15.84</v>
      </c>
      <c r="AW20" s="14">
        <v>31.52</v>
      </c>
      <c r="AX20" s="14">
        <v>9.39</v>
      </c>
      <c r="AY20" s="14">
        <v>0.04</v>
      </c>
      <c r="AZ20" s="14">
        <v>0.02</v>
      </c>
      <c r="BA20" s="14">
        <v>0.01</v>
      </c>
      <c r="BB20" s="14">
        <v>0.02</v>
      </c>
      <c r="BC20" s="14">
        <v>0.03</v>
      </c>
      <c r="BD20" s="14">
        <v>0.12</v>
      </c>
      <c r="BE20" s="14">
        <v>0</v>
      </c>
      <c r="BF20" s="14">
        <v>0.38</v>
      </c>
      <c r="BG20" s="14">
        <v>0</v>
      </c>
      <c r="BH20" s="14">
        <v>0.11</v>
      </c>
      <c r="BI20" s="14">
        <v>0</v>
      </c>
      <c r="BJ20" s="14">
        <v>0</v>
      </c>
      <c r="BK20" s="14">
        <v>0</v>
      </c>
      <c r="BL20" s="14">
        <v>0.02</v>
      </c>
      <c r="BM20" s="14">
        <v>0.04</v>
      </c>
      <c r="BN20" s="14">
        <v>0.37</v>
      </c>
      <c r="BO20" s="14">
        <v>0</v>
      </c>
      <c r="BP20" s="14">
        <v>0</v>
      </c>
      <c r="BQ20" s="14">
        <v>0.06</v>
      </c>
      <c r="BR20" s="14">
        <v>0</v>
      </c>
      <c r="BS20" s="14">
        <v>0</v>
      </c>
      <c r="BT20" s="14">
        <v>0</v>
      </c>
      <c r="BU20" s="14">
        <v>0</v>
      </c>
      <c r="BV20" s="14">
        <v>0</v>
      </c>
      <c r="BW20" s="14">
        <v>53.57</v>
      </c>
    </row>
    <row r="21" spans="1:75" ht="15.75" x14ac:dyDescent="0.25">
      <c r="A21" s="11" t="str">
        <f>"11/3"</f>
        <v>11/3</v>
      </c>
      <c r="B21" s="72" t="s">
        <v>91</v>
      </c>
      <c r="C21" s="11" t="str">
        <f>"65"</f>
        <v>65</v>
      </c>
      <c r="D21" s="12">
        <v>41.573658966666699</v>
      </c>
      <c r="E21" s="67">
        <v>0.17</v>
      </c>
      <c r="F21" s="13">
        <v>0.85</v>
      </c>
      <c r="G21" s="13">
        <v>0</v>
      </c>
      <c r="H21" s="13">
        <v>0</v>
      </c>
      <c r="I21" s="13">
        <v>4.4000000000000004</v>
      </c>
      <c r="J21" s="13">
        <v>0.89</v>
      </c>
      <c r="K21" s="13">
        <v>1.64</v>
      </c>
      <c r="L21" s="13">
        <v>0</v>
      </c>
      <c r="M21" s="13">
        <v>0</v>
      </c>
      <c r="N21" s="13">
        <v>0.25</v>
      </c>
      <c r="O21" s="13">
        <v>0.79</v>
      </c>
      <c r="P21" s="13">
        <v>77.099999999999994</v>
      </c>
      <c r="Q21" s="13">
        <v>248.19</v>
      </c>
      <c r="R21" s="13">
        <v>39.53</v>
      </c>
      <c r="S21" s="13">
        <v>16.57</v>
      </c>
      <c r="T21" s="13">
        <v>30.22</v>
      </c>
      <c r="U21" s="13">
        <v>0.54</v>
      </c>
      <c r="V21" s="13">
        <v>0</v>
      </c>
      <c r="W21" s="13">
        <v>647.91999999999996</v>
      </c>
      <c r="X21" s="13">
        <v>134.79</v>
      </c>
      <c r="Y21" s="13">
        <v>0.75</v>
      </c>
      <c r="Z21" s="13">
        <v>0.03</v>
      </c>
      <c r="AA21" s="13">
        <v>0.03</v>
      </c>
      <c r="AB21" s="13">
        <v>0.53</v>
      </c>
      <c r="AC21" s="13">
        <v>0.87</v>
      </c>
      <c r="AD21" s="13">
        <v>14.47</v>
      </c>
      <c r="AE21" s="14">
        <v>0</v>
      </c>
      <c r="AF21" s="14">
        <v>0</v>
      </c>
      <c r="AG21" s="14">
        <v>0</v>
      </c>
      <c r="AH21" s="14">
        <v>59</v>
      </c>
      <c r="AI21" s="14">
        <v>50.08</v>
      </c>
      <c r="AJ21" s="14">
        <v>19.309999999999999</v>
      </c>
      <c r="AK21" s="14">
        <v>44.47</v>
      </c>
      <c r="AL21" s="14">
        <v>9.01</v>
      </c>
      <c r="AM21" s="14">
        <v>48.89</v>
      </c>
      <c r="AN21" s="14">
        <v>59.9</v>
      </c>
      <c r="AO21" s="14">
        <v>78.13</v>
      </c>
      <c r="AP21" s="14">
        <v>142.21</v>
      </c>
      <c r="AQ21" s="14">
        <v>24.25</v>
      </c>
      <c r="AR21" s="14">
        <v>39.47</v>
      </c>
      <c r="AS21" s="14">
        <v>256.73</v>
      </c>
      <c r="AT21" s="14">
        <v>0.37</v>
      </c>
      <c r="AU21" s="14">
        <v>68.959999999999994</v>
      </c>
      <c r="AV21" s="14">
        <v>59.12</v>
      </c>
      <c r="AW21" s="14">
        <v>40.43</v>
      </c>
      <c r="AX21" s="14">
        <v>19.260000000000002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0.08</v>
      </c>
      <c r="BG21" s="14">
        <v>0</v>
      </c>
      <c r="BH21" s="14">
        <v>0.05</v>
      </c>
      <c r="BI21" s="14">
        <v>0</v>
      </c>
      <c r="BJ21" s="14">
        <v>0.01</v>
      </c>
      <c r="BK21" s="14">
        <v>0</v>
      </c>
      <c r="BL21" s="14">
        <v>0</v>
      </c>
      <c r="BM21" s="14">
        <v>0</v>
      </c>
      <c r="BN21" s="14">
        <v>0.28000000000000003</v>
      </c>
      <c r="BO21" s="14">
        <v>0</v>
      </c>
      <c r="BP21" s="14">
        <v>0</v>
      </c>
      <c r="BQ21" s="14">
        <v>0.78</v>
      </c>
      <c r="BR21" s="14">
        <v>0.01</v>
      </c>
      <c r="BS21" s="14">
        <v>0</v>
      </c>
      <c r="BT21" s="14">
        <v>0</v>
      </c>
      <c r="BU21" s="14">
        <v>0</v>
      </c>
      <c r="BV21" s="14">
        <v>0</v>
      </c>
      <c r="BW21" s="14">
        <v>91.39</v>
      </c>
    </row>
    <row r="22" spans="1:75" ht="15.75" x14ac:dyDescent="0.25">
      <c r="A22" s="11" t="str">
        <f>"5/9"</f>
        <v>5/9</v>
      </c>
      <c r="B22" s="72" t="s">
        <v>145</v>
      </c>
      <c r="C22" s="11" t="str">
        <f>"70"</f>
        <v>70</v>
      </c>
      <c r="D22" s="12">
        <v>146.08664699999997</v>
      </c>
      <c r="E22" s="67">
        <v>2.81</v>
      </c>
      <c r="F22" s="13">
        <v>0.91</v>
      </c>
      <c r="G22" s="13">
        <v>0</v>
      </c>
      <c r="H22" s="13">
        <v>0</v>
      </c>
      <c r="I22" s="13">
        <v>0.95</v>
      </c>
      <c r="J22" s="13">
        <v>5.45</v>
      </c>
      <c r="K22" s="13">
        <v>0.1</v>
      </c>
      <c r="L22" s="13">
        <v>0</v>
      </c>
      <c r="M22" s="13">
        <v>0</v>
      </c>
      <c r="N22" s="13">
        <v>0.02</v>
      </c>
      <c r="O22" s="13">
        <v>1.06</v>
      </c>
      <c r="P22" s="13">
        <v>268.64999999999998</v>
      </c>
      <c r="Q22" s="13">
        <v>110.07</v>
      </c>
      <c r="R22" s="13">
        <v>27.97</v>
      </c>
      <c r="S22" s="13">
        <v>11.07</v>
      </c>
      <c r="T22" s="13">
        <v>88.33</v>
      </c>
      <c r="U22" s="13">
        <v>0.85</v>
      </c>
      <c r="V22" s="13">
        <v>31.81</v>
      </c>
      <c r="W22" s="13">
        <v>6.93</v>
      </c>
      <c r="X22" s="13">
        <v>41.15</v>
      </c>
      <c r="Y22" s="13">
        <v>0.92</v>
      </c>
      <c r="Z22" s="13">
        <v>0.04</v>
      </c>
      <c r="AA22" s="13">
        <v>0.09</v>
      </c>
      <c r="AB22" s="13">
        <v>3.64</v>
      </c>
      <c r="AC22" s="13">
        <v>6.7</v>
      </c>
      <c r="AD22" s="13">
        <v>0.23</v>
      </c>
      <c r="AE22" s="14">
        <v>0</v>
      </c>
      <c r="AF22" s="14">
        <v>27.1</v>
      </c>
      <c r="AG22" s="14">
        <v>26.77</v>
      </c>
      <c r="AH22" s="14">
        <v>117.9</v>
      </c>
      <c r="AI22" s="14">
        <v>60.33</v>
      </c>
      <c r="AJ22" s="14">
        <v>26.31</v>
      </c>
      <c r="AK22" s="14">
        <v>49.77</v>
      </c>
      <c r="AL22" s="14">
        <v>17.329999999999998</v>
      </c>
      <c r="AM22" s="14">
        <v>73.540000000000006</v>
      </c>
      <c r="AN22" s="14">
        <v>31.08</v>
      </c>
      <c r="AO22" s="14">
        <v>41.76</v>
      </c>
      <c r="AP22" s="14">
        <v>34.72</v>
      </c>
      <c r="AQ22" s="14">
        <v>18.809999999999999</v>
      </c>
      <c r="AR22" s="14">
        <v>33.17</v>
      </c>
      <c r="AS22" s="14">
        <v>281.45</v>
      </c>
      <c r="AT22" s="14">
        <v>0</v>
      </c>
      <c r="AU22" s="14">
        <v>90.81</v>
      </c>
      <c r="AV22" s="14">
        <v>41.57</v>
      </c>
      <c r="AW22" s="14">
        <v>56</v>
      </c>
      <c r="AX22" s="14">
        <v>24.51</v>
      </c>
      <c r="AY22" s="14">
        <v>0</v>
      </c>
      <c r="AZ22" s="14">
        <v>0</v>
      </c>
      <c r="BA22" s="14">
        <v>0</v>
      </c>
      <c r="BB22" s="14">
        <v>0</v>
      </c>
      <c r="BC22" s="14">
        <v>0</v>
      </c>
      <c r="BD22" s="14">
        <v>0</v>
      </c>
      <c r="BE22" s="14">
        <v>0</v>
      </c>
      <c r="BF22" s="14">
        <v>0.08</v>
      </c>
      <c r="BG22" s="14">
        <v>0</v>
      </c>
      <c r="BH22" s="14">
        <v>0.04</v>
      </c>
      <c r="BI22" s="14">
        <v>0</v>
      </c>
      <c r="BJ22" s="14">
        <v>0.01</v>
      </c>
      <c r="BK22" s="14">
        <v>0</v>
      </c>
      <c r="BL22" s="14">
        <v>0</v>
      </c>
      <c r="BM22" s="14">
        <v>0</v>
      </c>
      <c r="BN22" s="14">
        <v>0.26</v>
      </c>
      <c r="BO22" s="14">
        <v>0</v>
      </c>
      <c r="BP22" s="14">
        <v>0</v>
      </c>
      <c r="BQ22" s="14">
        <v>0.66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51.85</v>
      </c>
    </row>
    <row r="23" spans="1:75" ht="15.75" x14ac:dyDescent="0.25">
      <c r="A23" s="11" t="str">
        <f>"6/10"</f>
        <v>6/10</v>
      </c>
      <c r="B23" s="72" t="s">
        <v>92</v>
      </c>
      <c r="C23" s="11" t="str">
        <f>"180"</f>
        <v>180</v>
      </c>
      <c r="D23" s="12">
        <v>67.491512999999998</v>
      </c>
      <c r="E23" s="67">
        <v>0.01</v>
      </c>
      <c r="F23" s="13">
        <v>0</v>
      </c>
      <c r="G23" s="13">
        <v>0</v>
      </c>
      <c r="H23" s="13">
        <v>0</v>
      </c>
      <c r="I23" s="13">
        <v>15.15</v>
      </c>
      <c r="J23" s="13">
        <v>0.38</v>
      </c>
      <c r="K23" s="13">
        <v>2.31</v>
      </c>
      <c r="L23" s="13">
        <v>0</v>
      </c>
      <c r="M23" s="13">
        <v>0</v>
      </c>
      <c r="N23" s="13">
        <v>0.2</v>
      </c>
      <c r="O23" s="13">
        <v>0.55000000000000004</v>
      </c>
      <c r="P23" s="13">
        <v>2.36</v>
      </c>
      <c r="Q23" s="13">
        <v>229.74</v>
      </c>
      <c r="R23" s="13">
        <v>21.21</v>
      </c>
      <c r="S23" s="13">
        <v>13.47</v>
      </c>
      <c r="T23" s="13">
        <v>18.329999999999998</v>
      </c>
      <c r="U23" s="13">
        <v>0.45</v>
      </c>
      <c r="V23" s="13">
        <v>0</v>
      </c>
      <c r="W23" s="13">
        <v>425.25</v>
      </c>
      <c r="X23" s="13">
        <v>78.709999999999994</v>
      </c>
      <c r="Y23" s="13">
        <v>0.74</v>
      </c>
      <c r="Z23" s="13">
        <v>0.01</v>
      </c>
      <c r="AA23" s="13">
        <v>0.02</v>
      </c>
      <c r="AB23" s="13">
        <v>0.34</v>
      </c>
      <c r="AC23" s="13">
        <v>0.53</v>
      </c>
      <c r="AD23" s="13">
        <v>0.22</v>
      </c>
      <c r="AE23" s="14">
        <v>0</v>
      </c>
      <c r="AF23" s="14">
        <v>0</v>
      </c>
      <c r="AG23" s="14">
        <v>0</v>
      </c>
      <c r="AH23" s="14">
        <v>0.01</v>
      </c>
      <c r="AI23" s="14">
        <v>0.01</v>
      </c>
      <c r="AJ23" s="14">
        <v>0</v>
      </c>
      <c r="AK23" s="14">
        <v>0.01</v>
      </c>
      <c r="AL23" s="14">
        <v>0</v>
      </c>
      <c r="AM23" s="14">
        <v>0.01</v>
      </c>
      <c r="AN23" s="14">
        <v>0.01</v>
      </c>
      <c r="AO23" s="14">
        <v>0.01</v>
      </c>
      <c r="AP23" s="14">
        <v>0.04</v>
      </c>
      <c r="AQ23" s="14">
        <v>0</v>
      </c>
      <c r="AR23" s="14">
        <v>0.01</v>
      </c>
      <c r="AS23" s="14">
        <v>0.02</v>
      </c>
      <c r="AT23" s="14">
        <v>0</v>
      </c>
      <c r="AU23" s="14">
        <v>0.01</v>
      </c>
      <c r="AV23" s="14">
        <v>0.01</v>
      </c>
      <c r="AW23" s="14">
        <v>0</v>
      </c>
      <c r="AX23" s="14">
        <v>0</v>
      </c>
      <c r="AY23" s="14">
        <v>0.01</v>
      </c>
      <c r="AZ23" s="14">
        <v>0.01</v>
      </c>
      <c r="BA23" s="14">
        <v>0.01</v>
      </c>
      <c r="BB23" s="14">
        <v>0.01</v>
      </c>
      <c r="BC23" s="14">
        <v>0.01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  <c r="BI23" s="14">
        <v>0.01</v>
      </c>
      <c r="BJ23" s="14">
        <v>0</v>
      </c>
      <c r="BK23" s="14">
        <v>0</v>
      </c>
      <c r="BL23" s="14">
        <v>0</v>
      </c>
      <c r="BM23" s="14">
        <v>0.01</v>
      </c>
      <c r="BN23" s="14">
        <v>0.01</v>
      </c>
      <c r="BO23" s="14">
        <v>0</v>
      </c>
      <c r="BP23" s="14">
        <v>0</v>
      </c>
      <c r="BQ23" s="14">
        <v>0</v>
      </c>
      <c r="BR23" s="14">
        <v>0</v>
      </c>
      <c r="BS23" s="14">
        <v>0.01</v>
      </c>
      <c r="BT23" s="14">
        <v>0</v>
      </c>
      <c r="BU23" s="14">
        <v>0</v>
      </c>
      <c r="BV23" s="14">
        <v>0</v>
      </c>
      <c r="BW23" s="14">
        <v>191.71</v>
      </c>
    </row>
    <row r="24" spans="1:75" ht="15.75" x14ac:dyDescent="0.25">
      <c r="A24" s="11" t="str">
        <f>"-"</f>
        <v>-</v>
      </c>
      <c r="B24" s="72" t="s">
        <v>93</v>
      </c>
      <c r="C24" s="11" t="str">
        <f>"30"</f>
        <v>30</v>
      </c>
      <c r="D24" s="12">
        <v>70.461348509387804</v>
      </c>
      <c r="E24" s="68">
        <v>0</v>
      </c>
      <c r="F24" s="12">
        <v>0</v>
      </c>
      <c r="G24" s="12">
        <v>0</v>
      </c>
      <c r="H24" s="12">
        <v>0</v>
      </c>
      <c r="I24" s="12">
        <v>0.35</v>
      </c>
      <c r="J24" s="12">
        <v>14.35</v>
      </c>
      <c r="K24" s="12">
        <v>0.06</v>
      </c>
      <c r="L24" s="12">
        <v>0</v>
      </c>
      <c r="M24" s="12">
        <v>0</v>
      </c>
      <c r="N24" s="12">
        <v>0</v>
      </c>
      <c r="O24" s="12">
        <v>0.56999999999999995</v>
      </c>
      <c r="P24" s="12">
        <v>0</v>
      </c>
      <c r="Q24" s="12">
        <v>0</v>
      </c>
      <c r="R24" s="12">
        <v>0</v>
      </c>
      <c r="S24" s="12">
        <v>0</v>
      </c>
      <c r="T24" s="12">
        <v>0</v>
      </c>
      <c r="U24" s="12">
        <v>0</v>
      </c>
      <c r="V24" s="12">
        <v>0</v>
      </c>
      <c r="W24" s="12">
        <v>0</v>
      </c>
      <c r="X24" s="12">
        <v>0</v>
      </c>
      <c r="Y24" s="12">
        <v>0</v>
      </c>
      <c r="Z24" s="12">
        <v>0</v>
      </c>
      <c r="AA24" s="12">
        <v>0</v>
      </c>
      <c r="AB24" s="12">
        <v>0</v>
      </c>
      <c r="AC24" s="12">
        <v>0</v>
      </c>
      <c r="AD24" s="12">
        <v>0</v>
      </c>
      <c r="AE24" s="10">
        <v>0</v>
      </c>
      <c r="AF24" s="10">
        <v>0</v>
      </c>
      <c r="AG24" s="10">
        <v>0</v>
      </c>
      <c r="AH24" s="10">
        <v>160.16999999999999</v>
      </c>
      <c r="AI24" s="10">
        <v>53.11</v>
      </c>
      <c r="AJ24" s="10">
        <v>31.49</v>
      </c>
      <c r="AK24" s="10">
        <v>62.97</v>
      </c>
      <c r="AL24" s="10">
        <v>23.82</v>
      </c>
      <c r="AM24" s="10">
        <v>113.9</v>
      </c>
      <c r="AN24" s="10">
        <v>70.64</v>
      </c>
      <c r="AO24" s="10">
        <v>98.56</v>
      </c>
      <c r="AP24" s="10">
        <v>81.31</v>
      </c>
      <c r="AQ24" s="10">
        <v>42.71</v>
      </c>
      <c r="AR24" s="10">
        <v>75.569999999999993</v>
      </c>
      <c r="AS24" s="10">
        <v>631.9</v>
      </c>
      <c r="AT24" s="10">
        <v>0</v>
      </c>
      <c r="AU24" s="10">
        <v>205.89</v>
      </c>
      <c r="AV24" s="10">
        <v>89.53</v>
      </c>
      <c r="AW24" s="10">
        <v>59.41</v>
      </c>
      <c r="AX24" s="10">
        <v>47.09</v>
      </c>
      <c r="AY24" s="10">
        <v>0</v>
      </c>
      <c r="AZ24" s="10">
        <v>0</v>
      </c>
      <c r="BA24" s="10">
        <v>0</v>
      </c>
      <c r="BB24" s="10">
        <v>0</v>
      </c>
      <c r="BC24" s="10">
        <v>0</v>
      </c>
      <c r="BD24" s="10">
        <v>0</v>
      </c>
      <c r="BE24" s="10">
        <v>0</v>
      </c>
      <c r="BF24" s="10">
        <v>0.03</v>
      </c>
      <c r="BG24" s="10">
        <v>0</v>
      </c>
      <c r="BH24" s="10">
        <v>0</v>
      </c>
      <c r="BI24" s="10">
        <v>0</v>
      </c>
      <c r="BJ24" s="10">
        <v>0</v>
      </c>
      <c r="BK24" s="10">
        <v>0</v>
      </c>
      <c r="BL24" s="10">
        <v>0</v>
      </c>
      <c r="BM24" s="10">
        <v>0</v>
      </c>
      <c r="BN24" s="10">
        <v>0.02</v>
      </c>
      <c r="BO24" s="10">
        <v>0</v>
      </c>
      <c r="BP24" s="10">
        <v>0</v>
      </c>
      <c r="BQ24" s="10">
        <v>0.09</v>
      </c>
      <c r="BR24" s="10">
        <v>0</v>
      </c>
      <c r="BS24" s="10">
        <v>0</v>
      </c>
      <c r="BT24" s="10">
        <v>0</v>
      </c>
      <c r="BU24" s="10">
        <v>0</v>
      </c>
      <c r="BV24" s="10">
        <v>0</v>
      </c>
      <c r="BW24" s="10">
        <v>12.3</v>
      </c>
    </row>
    <row r="25" spans="1:75" ht="15.75" x14ac:dyDescent="0.25">
      <c r="A25" s="69"/>
      <c r="B25" s="73" t="s">
        <v>94</v>
      </c>
      <c r="C25" s="69"/>
      <c r="D25" s="70">
        <v>493.43</v>
      </c>
      <c r="E25" s="15">
        <v>5.92</v>
      </c>
      <c r="F25" s="15">
        <v>3.01</v>
      </c>
      <c r="G25" s="15">
        <v>0</v>
      </c>
      <c r="H25" s="15">
        <v>0</v>
      </c>
      <c r="I25" s="15">
        <v>26.41</v>
      </c>
      <c r="J25" s="15">
        <v>38.29</v>
      </c>
      <c r="K25" s="15">
        <v>6.78</v>
      </c>
      <c r="L25" s="15">
        <v>0</v>
      </c>
      <c r="M25" s="15">
        <v>0</v>
      </c>
      <c r="N25" s="15">
        <v>0.68</v>
      </c>
      <c r="O25" s="15">
        <v>5.13</v>
      </c>
      <c r="P25" s="15">
        <v>633.49</v>
      </c>
      <c r="Q25" s="15">
        <v>1018.26</v>
      </c>
      <c r="R25" s="15">
        <v>128.86000000000001</v>
      </c>
      <c r="S25" s="15">
        <v>69.540000000000006</v>
      </c>
      <c r="T25" s="15">
        <v>213.18</v>
      </c>
      <c r="U25" s="15">
        <v>3.27</v>
      </c>
      <c r="V25" s="15">
        <v>54.33</v>
      </c>
      <c r="W25" s="15">
        <v>1886.32</v>
      </c>
      <c r="X25" s="15">
        <v>426.68</v>
      </c>
      <c r="Y25" s="15">
        <v>3.59</v>
      </c>
      <c r="Z25" s="15">
        <v>0.17</v>
      </c>
      <c r="AA25" s="15">
        <v>0.23</v>
      </c>
      <c r="AB25" s="15">
        <v>5.38</v>
      </c>
      <c r="AC25" s="15">
        <v>9.9499999999999993</v>
      </c>
      <c r="AD25" s="15">
        <v>18.63</v>
      </c>
      <c r="AE25" s="16">
        <v>0</v>
      </c>
      <c r="AF25" s="16">
        <v>41.81</v>
      </c>
      <c r="AG25" s="16">
        <v>41.27</v>
      </c>
      <c r="AH25" s="16">
        <v>540.29</v>
      </c>
      <c r="AI25" s="16">
        <v>297.82</v>
      </c>
      <c r="AJ25" s="16">
        <v>121.25</v>
      </c>
      <c r="AK25" s="16">
        <v>263.64999999999998</v>
      </c>
      <c r="AL25" s="16">
        <v>88.32</v>
      </c>
      <c r="AM25" s="16">
        <v>367.55</v>
      </c>
      <c r="AN25" s="16">
        <v>265.25</v>
      </c>
      <c r="AO25" s="16">
        <v>402.67</v>
      </c>
      <c r="AP25" s="16">
        <v>510.14</v>
      </c>
      <c r="AQ25" s="16">
        <v>131.88</v>
      </c>
      <c r="AR25" s="16">
        <v>242.13</v>
      </c>
      <c r="AS25" s="16">
        <v>1884.19</v>
      </c>
      <c r="AT25" s="16">
        <v>0.37</v>
      </c>
      <c r="AU25" s="16">
        <v>547.79999999999995</v>
      </c>
      <c r="AV25" s="16">
        <v>311.64</v>
      </c>
      <c r="AW25" s="16">
        <v>249.57</v>
      </c>
      <c r="AX25" s="16">
        <v>137.03</v>
      </c>
      <c r="AY25" s="16">
        <v>0.2</v>
      </c>
      <c r="AZ25" s="16">
        <v>0.09</v>
      </c>
      <c r="BA25" s="16">
        <v>0.05</v>
      </c>
      <c r="BB25" s="16">
        <v>0.11</v>
      </c>
      <c r="BC25" s="16">
        <v>0.13</v>
      </c>
      <c r="BD25" s="16">
        <v>0.54</v>
      </c>
      <c r="BE25" s="16">
        <v>0</v>
      </c>
      <c r="BF25" s="16">
        <v>1.47</v>
      </c>
      <c r="BG25" s="16">
        <v>0</v>
      </c>
      <c r="BH25" s="16">
        <v>0.52</v>
      </c>
      <c r="BI25" s="16">
        <v>0.02</v>
      </c>
      <c r="BJ25" s="16">
        <v>0.03</v>
      </c>
      <c r="BK25" s="16">
        <v>0</v>
      </c>
      <c r="BL25" s="16">
        <v>0.1</v>
      </c>
      <c r="BM25" s="16">
        <v>0.17</v>
      </c>
      <c r="BN25" s="16">
        <v>1.98</v>
      </c>
      <c r="BO25" s="16">
        <v>0.01</v>
      </c>
      <c r="BP25" s="16">
        <v>0</v>
      </c>
      <c r="BQ25" s="16">
        <v>2.7</v>
      </c>
      <c r="BR25" s="16">
        <v>0.02</v>
      </c>
      <c r="BS25" s="16">
        <v>0.01</v>
      </c>
      <c r="BT25" s="16">
        <v>0</v>
      </c>
      <c r="BU25" s="16">
        <v>0</v>
      </c>
      <c r="BV25" s="16">
        <v>0</v>
      </c>
      <c r="BW25" s="16">
        <v>457.42</v>
      </c>
    </row>
    <row r="26" spans="1:75" ht="15.75" x14ac:dyDescent="0.25">
      <c r="A26" s="11"/>
      <c r="B26" s="71" t="s">
        <v>95</v>
      </c>
      <c r="C26" s="11"/>
      <c r="D26" s="12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</row>
    <row r="27" spans="1:75" ht="15.75" x14ac:dyDescent="0.25">
      <c r="A27" s="11" t="str">
        <f>"-"</f>
        <v>-</v>
      </c>
      <c r="B27" s="72" t="s">
        <v>96</v>
      </c>
      <c r="C27" s="11" t="str">
        <f>"60"</f>
        <v>60</v>
      </c>
      <c r="D27" s="12">
        <v>206.45399999999998</v>
      </c>
      <c r="E27" s="67">
        <v>0.12</v>
      </c>
      <c r="F27" s="13">
        <v>0</v>
      </c>
      <c r="G27" s="13">
        <v>0</v>
      </c>
      <c r="H27" s="13">
        <v>0</v>
      </c>
      <c r="I27" s="13">
        <v>0.6</v>
      </c>
      <c r="J27" s="13">
        <v>40.74</v>
      </c>
      <c r="K27" s="13">
        <v>2.1</v>
      </c>
      <c r="L27" s="13">
        <v>0</v>
      </c>
      <c r="M27" s="13">
        <v>0</v>
      </c>
      <c r="N27" s="13">
        <v>0</v>
      </c>
      <c r="O27" s="13">
        <v>0.3</v>
      </c>
      <c r="P27" s="13">
        <v>1.8</v>
      </c>
      <c r="Q27" s="13">
        <v>73.2</v>
      </c>
      <c r="R27" s="13">
        <v>10.8</v>
      </c>
      <c r="S27" s="13">
        <v>9.6</v>
      </c>
      <c r="T27" s="13">
        <v>51.6</v>
      </c>
      <c r="U27" s="13">
        <v>0.72</v>
      </c>
      <c r="V27" s="13">
        <v>0</v>
      </c>
      <c r="W27" s="13">
        <v>0</v>
      </c>
      <c r="X27" s="13">
        <v>0</v>
      </c>
      <c r="Y27" s="13">
        <v>0.9</v>
      </c>
      <c r="Z27" s="13">
        <v>0.1</v>
      </c>
      <c r="AA27" s="13">
        <v>0.02</v>
      </c>
      <c r="AB27" s="13">
        <v>0.72</v>
      </c>
      <c r="AC27" s="13">
        <v>1.8</v>
      </c>
      <c r="AD27" s="13">
        <v>0</v>
      </c>
      <c r="AE27" s="14">
        <v>0</v>
      </c>
      <c r="AF27" s="14">
        <v>0</v>
      </c>
      <c r="AG27" s="14">
        <v>0</v>
      </c>
      <c r="AH27" s="14">
        <v>483.6</v>
      </c>
      <c r="AI27" s="14">
        <v>150</v>
      </c>
      <c r="AJ27" s="14">
        <v>91.8</v>
      </c>
      <c r="AK27" s="14">
        <v>186.6</v>
      </c>
      <c r="AL27" s="14">
        <v>60</v>
      </c>
      <c r="AM27" s="14">
        <v>300</v>
      </c>
      <c r="AN27" s="14">
        <v>198</v>
      </c>
      <c r="AO27" s="14">
        <v>240</v>
      </c>
      <c r="AP27" s="14">
        <v>204</v>
      </c>
      <c r="AQ27" s="14">
        <v>120</v>
      </c>
      <c r="AR27" s="14">
        <v>210</v>
      </c>
      <c r="AS27" s="14">
        <v>1848</v>
      </c>
      <c r="AT27" s="14">
        <v>0</v>
      </c>
      <c r="AU27" s="14">
        <v>582</v>
      </c>
      <c r="AV27" s="14">
        <v>300</v>
      </c>
      <c r="AW27" s="14">
        <v>150</v>
      </c>
      <c r="AX27" s="14">
        <v>120</v>
      </c>
      <c r="AY27" s="14">
        <v>0.19</v>
      </c>
      <c r="AZ27" s="14">
        <v>0.13</v>
      </c>
      <c r="BA27" s="14">
        <v>7.0000000000000007E-2</v>
      </c>
      <c r="BB27" s="14">
        <v>0.13</v>
      </c>
      <c r="BC27" s="14">
        <v>0.11</v>
      </c>
      <c r="BD27" s="14">
        <v>0.45</v>
      </c>
      <c r="BE27" s="14">
        <v>7.0000000000000007E-2</v>
      </c>
      <c r="BF27" s="14">
        <v>0.08</v>
      </c>
      <c r="BG27" s="14">
        <v>7.0000000000000007E-2</v>
      </c>
      <c r="BH27" s="14">
        <v>0.01</v>
      </c>
      <c r="BI27" s="14">
        <v>0.09</v>
      </c>
      <c r="BJ27" s="14">
        <v>0.42</v>
      </c>
      <c r="BK27" s="14">
        <v>0</v>
      </c>
      <c r="BL27" s="14">
        <v>7.0000000000000007E-2</v>
      </c>
      <c r="BM27" s="14">
        <v>0.01</v>
      </c>
      <c r="BN27" s="14">
        <v>0.06</v>
      </c>
      <c r="BO27" s="14">
        <v>0</v>
      </c>
      <c r="BP27" s="14">
        <v>0</v>
      </c>
      <c r="BQ27" s="14">
        <v>0.28999999999999998</v>
      </c>
      <c r="BR27" s="14">
        <v>0.02</v>
      </c>
      <c r="BS27" s="14">
        <v>0.04</v>
      </c>
      <c r="BT27" s="14">
        <v>0</v>
      </c>
      <c r="BU27" s="14">
        <v>0</v>
      </c>
      <c r="BV27" s="14">
        <v>0</v>
      </c>
      <c r="BW27" s="14">
        <v>8.4</v>
      </c>
    </row>
    <row r="28" spans="1:75" ht="15.75" x14ac:dyDescent="0.25">
      <c r="A28" s="11" t="str">
        <f>"32/10"</f>
        <v>32/10</v>
      </c>
      <c r="B28" s="72" t="s">
        <v>143</v>
      </c>
      <c r="C28" s="11" t="str">
        <f>"180"</f>
        <v>180</v>
      </c>
      <c r="D28" s="12">
        <v>35.078904000000001</v>
      </c>
      <c r="E28" s="68">
        <v>0</v>
      </c>
      <c r="F28" s="12">
        <v>0</v>
      </c>
      <c r="G28" s="12">
        <v>0</v>
      </c>
      <c r="H28" s="12">
        <v>0</v>
      </c>
      <c r="I28" s="12">
        <v>8.8000000000000007</v>
      </c>
      <c r="J28" s="12">
        <v>0</v>
      </c>
      <c r="K28" s="12">
        <v>0</v>
      </c>
      <c r="L28" s="12">
        <v>0</v>
      </c>
      <c r="M28" s="12">
        <v>0</v>
      </c>
      <c r="N28" s="12">
        <v>0</v>
      </c>
      <c r="O28" s="12">
        <v>0.01</v>
      </c>
      <c r="P28" s="12">
        <v>37.51</v>
      </c>
      <c r="Q28" s="12">
        <v>479.27</v>
      </c>
      <c r="R28" s="12">
        <v>68.09</v>
      </c>
      <c r="S28" s="12">
        <v>46.68</v>
      </c>
      <c r="T28" s="12">
        <v>52.73</v>
      </c>
      <c r="U28" s="12">
        <v>0.94</v>
      </c>
      <c r="V28" s="12">
        <v>0</v>
      </c>
      <c r="W28" s="12">
        <v>170.1</v>
      </c>
      <c r="X28" s="12">
        <v>32.130000000000003</v>
      </c>
      <c r="Y28" s="12">
        <v>0.56999999999999995</v>
      </c>
      <c r="Z28" s="12">
        <v>0.05</v>
      </c>
      <c r="AA28" s="12">
        <v>0.05</v>
      </c>
      <c r="AB28" s="12">
        <v>0.64</v>
      </c>
      <c r="AC28" s="12">
        <v>0.95</v>
      </c>
      <c r="AD28" s="12">
        <v>11.34</v>
      </c>
      <c r="AE28" s="10">
        <v>0</v>
      </c>
      <c r="AF28" s="10">
        <v>0</v>
      </c>
      <c r="AG28" s="10">
        <v>0</v>
      </c>
      <c r="AH28" s="10">
        <v>22.23</v>
      </c>
      <c r="AI28" s="10">
        <v>24.08</v>
      </c>
      <c r="AJ28" s="10">
        <v>18.52</v>
      </c>
      <c r="AK28" s="10">
        <v>92.61</v>
      </c>
      <c r="AL28" s="10">
        <v>3.7</v>
      </c>
      <c r="AM28" s="10">
        <v>22.23</v>
      </c>
      <c r="AN28" s="10">
        <v>46.31</v>
      </c>
      <c r="AO28" s="10">
        <v>148.18</v>
      </c>
      <c r="AP28" s="10">
        <v>133.36000000000001</v>
      </c>
      <c r="AQ28" s="10">
        <v>18.52</v>
      </c>
      <c r="AR28" s="10">
        <v>9.26</v>
      </c>
      <c r="AS28" s="10">
        <v>166.7</v>
      </c>
      <c r="AT28" s="10">
        <v>0</v>
      </c>
      <c r="AU28" s="10">
        <v>185.22</v>
      </c>
      <c r="AV28" s="10">
        <v>129.65</v>
      </c>
      <c r="AW28" s="10">
        <v>18.52</v>
      </c>
      <c r="AX28" s="10">
        <v>27.78</v>
      </c>
      <c r="AY28" s="10">
        <v>0</v>
      </c>
      <c r="AZ28" s="10">
        <v>0</v>
      </c>
      <c r="BA28" s="10">
        <v>0</v>
      </c>
      <c r="BB28" s="10">
        <v>0</v>
      </c>
      <c r="BC28" s="10">
        <v>0</v>
      </c>
      <c r="BD28" s="10">
        <v>0</v>
      </c>
      <c r="BE28" s="10">
        <v>0</v>
      </c>
      <c r="BF28" s="10">
        <v>7.0000000000000007E-2</v>
      </c>
      <c r="BG28" s="10">
        <v>0</v>
      </c>
      <c r="BH28" s="10">
        <v>0.01</v>
      </c>
      <c r="BI28" s="10">
        <v>0</v>
      </c>
      <c r="BJ28" s="10">
        <v>0</v>
      </c>
      <c r="BK28" s="10">
        <v>0</v>
      </c>
      <c r="BL28" s="10">
        <v>0</v>
      </c>
      <c r="BM28" s="10">
        <v>0.01</v>
      </c>
      <c r="BN28" s="10">
        <v>0.04</v>
      </c>
      <c r="BO28" s="10">
        <v>0</v>
      </c>
      <c r="BP28" s="10">
        <v>0</v>
      </c>
      <c r="BQ28" s="10">
        <v>0.03</v>
      </c>
      <c r="BR28" s="10">
        <v>0.11</v>
      </c>
      <c r="BS28" s="10">
        <v>0</v>
      </c>
      <c r="BT28" s="10">
        <v>0</v>
      </c>
      <c r="BU28" s="10">
        <v>0</v>
      </c>
      <c r="BV28" s="10">
        <v>0</v>
      </c>
      <c r="BW28" s="10">
        <v>189.14</v>
      </c>
    </row>
    <row r="29" spans="1:75" ht="15.75" x14ac:dyDescent="0.25">
      <c r="A29" s="69"/>
      <c r="B29" s="73" t="s">
        <v>98</v>
      </c>
      <c r="C29" s="69"/>
      <c r="D29" s="70">
        <v>241.53</v>
      </c>
      <c r="E29" s="15">
        <v>0.12</v>
      </c>
      <c r="F29" s="15">
        <v>0</v>
      </c>
      <c r="G29" s="15">
        <v>0</v>
      </c>
      <c r="H29" s="15">
        <v>0</v>
      </c>
      <c r="I29" s="15">
        <v>9.4</v>
      </c>
      <c r="J29" s="15">
        <v>40.74</v>
      </c>
      <c r="K29" s="15">
        <v>2.1</v>
      </c>
      <c r="L29" s="15">
        <v>0</v>
      </c>
      <c r="M29" s="15">
        <v>0</v>
      </c>
      <c r="N29" s="15">
        <v>0</v>
      </c>
      <c r="O29" s="15">
        <v>0.31</v>
      </c>
      <c r="P29" s="15">
        <v>39.31</v>
      </c>
      <c r="Q29" s="15">
        <v>552.47</v>
      </c>
      <c r="R29" s="15">
        <v>78.89</v>
      </c>
      <c r="S29" s="15">
        <v>56.28</v>
      </c>
      <c r="T29" s="15">
        <v>104.33</v>
      </c>
      <c r="U29" s="15">
        <v>1.66</v>
      </c>
      <c r="V29" s="15">
        <v>0</v>
      </c>
      <c r="W29" s="15">
        <v>170.1</v>
      </c>
      <c r="X29" s="15">
        <v>32.130000000000003</v>
      </c>
      <c r="Y29" s="15">
        <v>1.47</v>
      </c>
      <c r="Z29" s="15">
        <v>0.15</v>
      </c>
      <c r="AA29" s="15">
        <v>0.08</v>
      </c>
      <c r="AB29" s="15">
        <v>1.36</v>
      </c>
      <c r="AC29" s="15">
        <v>2.75</v>
      </c>
      <c r="AD29" s="15">
        <v>11.34</v>
      </c>
      <c r="AE29" s="16">
        <v>0</v>
      </c>
      <c r="AF29" s="16">
        <v>0</v>
      </c>
      <c r="AG29" s="16">
        <v>0</v>
      </c>
      <c r="AH29" s="16">
        <v>505.83</v>
      </c>
      <c r="AI29" s="16">
        <v>174.08</v>
      </c>
      <c r="AJ29" s="16">
        <v>110.32</v>
      </c>
      <c r="AK29" s="16">
        <v>279.20999999999998</v>
      </c>
      <c r="AL29" s="16">
        <v>63.7</v>
      </c>
      <c r="AM29" s="16">
        <v>322.23</v>
      </c>
      <c r="AN29" s="16">
        <v>244.31</v>
      </c>
      <c r="AO29" s="16">
        <v>388.18</v>
      </c>
      <c r="AP29" s="16">
        <v>337.36</v>
      </c>
      <c r="AQ29" s="16">
        <v>138.52000000000001</v>
      </c>
      <c r="AR29" s="16">
        <v>219.26</v>
      </c>
      <c r="AS29" s="16">
        <v>2014.7</v>
      </c>
      <c r="AT29" s="16">
        <v>0</v>
      </c>
      <c r="AU29" s="16">
        <v>767.22</v>
      </c>
      <c r="AV29" s="16">
        <v>429.65</v>
      </c>
      <c r="AW29" s="16">
        <v>168.52</v>
      </c>
      <c r="AX29" s="16">
        <v>147.78</v>
      </c>
      <c r="AY29" s="16">
        <v>0.19</v>
      </c>
      <c r="AZ29" s="16">
        <v>0.13</v>
      </c>
      <c r="BA29" s="16">
        <v>7.0000000000000007E-2</v>
      </c>
      <c r="BB29" s="16">
        <v>0.13</v>
      </c>
      <c r="BC29" s="16">
        <v>0.11</v>
      </c>
      <c r="BD29" s="16">
        <v>0.45</v>
      </c>
      <c r="BE29" s="16">
        <v>7.0000000000000007E-2</v>
      </c>
      <c r="BF29" s="16">
        <v>0.15</v>
      </c>
      <c r="BG29" s="16">
        <v>7.0000000000000007E-2</v>
      </c>
      <c r="BH29" s="16">
        <v>0.02</v>
      </c>
      <c r="BI29" s="16">
        <v>0.09</v>
      </c>
      <c r="BJ29" s="16">
        <v>0.42</v>
      </c>
      <c r="BK29" s="16">
        <v>0</v>
      </c>
      <c r="BL29" s="16">
        <v>7.0000000000000007E-2</v>
      </c>
      <c r="BM29" s="16">
        <v>0.02</v>
      </c>
      <c r="BN29" s="16">
        <v>0.1</v>
      </c>
      <c r="BO29" s="16">
        <v>0</v>
      </c>
      <c r="BP29" s="16">
        <v>0</v>
      </c>
      <c r="BQ29" s="16">
        <v>0.32</v>
      </c>
      <c r="BR29" s="16">
        <v>0.12</v>
      </c>
      <c r="BS29" s="16">
        <v>0.04</v>
      </c>
      <c r="BT29" s="16">
        <v>0</v>
      </c>
      <c r="BU29" s="16">
        <v>0</v>
      </c>
      <c r="BV29" s="16">
        <v>0</v>
      </c>
      <c r="BW29" s="16">
        <v>197.54</v>
      </c>
    </row>
  </sheetData>
  <mergeCells count="9">
    <mergeCell ref="C2:D2"/>
    <mergeCell ref="A3:BW3"/>
    <mergeCell ref="A5:D5"/>
    <mergeCell ref="A7:A8"/>
    <mergeCell ref="B7:B8"/>
    <mergeCell ref="C7:C8"/>
    <mergeCell ref="D7:D8"/>
    <mergeCell ref="R7:U7"/>
    <mergeCell ref="AD7:AD8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workbookViewId="0">
      <selection activeCell="J10" sqref="J10"/>
    </sheetView>
  </sheetViews>
  <sheetFormatPr defaultRowHeight="15" x14ac:dyDescent="0.25"/>
  <cols>
    <col min="1" max="1" width="12.140625" style="18" customWidth="1"/>
    <col min="2" max="2" width="11.5703125" style="18" customWidth="1"/>
    <col min="3" max="3" width="8" style="18" customWidth="1"/>
    <col min="4" max="4" width="41.5703125" style="18" customWidth="1"/>
    <col min="5" max="5" width="10.140625" style="62" customWidth="1"/>
    <col min="6" max="6" width="9.140625" style="18"/>
    <col min="7" max="7" width="13.42578125" style="18" customWidth="1"/>
    <col min="8" max="8" width="7.7109375" style="18" customWidth="1"/>
    <col min="9" max="9" width="7.85546875" style="18" customWidth="1"/>
    <col min="10" max="10" width="10.42578125" style="18" customWidth="1"/>
    <col min="11" max="16384" width="9.140625" style="18"/>
  </cols>
  <sheetData>
    <row r="1" spans="1:10" x14ac:dyDescent="0.25">
      <c r="A1" s="18" t="s">
        <v>99</v>
      </c>
      <c r="B1" s="79" t="s">
        <v>79</v>
      </c>
      <c r="C1" s="80"/>
      <c r="D1" s="81"/>
      <c r="E1" s="18" t="s">
        <v>101</v>
      </c>
      <c r="F1" s="19"/>
      <c r="I1" s="18" t="s">
        <v>102</v>
      </c>
      <c r="J1" s="20">
        <v>46169</v>
      </c>
    </row>
    <row r="2" spans="1:10" ht="7.5" customHeight="1" thickBot="1" x14ac:dyDescent="0.3">
      <c r="E2" s="18"/>
    </row>
    <row r="3" spans="1:10" ht="15.75" thickBot="1" x14ac:dyDescent="0.3">
      <c r="A3" s="21" t="s">
        <v>103</v>
      </c>
      <c r="B3" s="22" t="s">
        <v>104</v>
      </c>
      <c r="C3" s="22" t="s">
        <v>105</v>
      </c>
      <c r="D3" s="22" t="s">
        <v>106</v>
      </c>
      <c r="E3" s="22" t="s">
        <v>107</v>
      </c>
      <c r="F3" s="22" t="s">
        <v>108</v>
      </c>
      <c r="G3" s="22" t="s">
        <v>109</v>
      </c>
      <c r="H3" s="22" t="s">
        <v>110</v>
      </c>
      <c r="I3" s="22" t="s">
        <v>111</v>
      </c>
      <c r="J3" s="23" t="s">
        <v>112</v>
      </c>
    </row>
    <row r="4" spans="1:10" x14ac:dyDescent="0.25">
      <c r="A4" s="24" t="s">
        <v>113</v>
      </c>
      <c r="B4" s="25" t="s">
        <v>114</v>
      </c>
      <c r="C4" s="26"/>
      <c r="D4" s="27"/>
      <c r="E4" s="28"/>
      <c r="F4" s="29"/>
      <c r="G4" s="30"/>
      <c r="H4" s="30"/>
      <c r="I4" s="30"/>
      <c r="J4" s="31"/>
    </row>
    <row r="5" spans="1:10" x14ac:dyDescent="0.25">
      <c r="A5" s="32"/>
      <c r="B5" s="33"/>
      <c r="C5" s="33"/>
      <c r="D5" s="34"/>
      <c r="E5" s="19"/>
      <c r="F5" s="35"/>
      <c r="G5" s="36"/>
      <c r="H5" s="36"/>
      <c r="I5" s="36"/>
      <c r="J5" s="37"/>
    </row>
    <row r="6" spans="1:10" x14ac:dyDescent="0.25">
      <c r="A6" s="32"/>
      <c r="B6" s="38" t="s">
        <v>115</v>
      </c>
      <c r="C6" s="33"/>
      <c r="D6" s="34"/>
      <c r="E6" s="19"/>
      <c r="F6" s="35"/>
      <c r="G6" s="36"/>
      <c r="H6" s="36"/>
      <c r="I6" s="36"/>
      <c r="J6" s="37"/>
    </row>
    <row r="7" spans="1:10" x14ac:dyDescent="0.25">
      <c r="A7" s="32"/>
      <c r="B7" s="38" t="s">
        <v>116</v>
      </c>
      <c r="C7" s="33"/>
      <c r="D7" s="34"/>
      <c r="E7" s="19"/>
      <c r="F7" s="35"/>
      <c r="G7" s="36"/>
      <c r="H7" s="36"/>
      <c r="I7" s="36"/>
      <c r="J7" s="37"/>
    </row>
    <row r="8" spans="1:10" x14ac:dyDescent="0.25">
      <c r="A8" s="32"/>
      <c r="B8" s="38" t="s">
        <v>117</v>
      </c>
      <c r="C8" s="33"/>
      <c r="D8" s="34"/>
      <c r="E8" s="19"/>
      <c r="F8" s="35"/>
      <c r="G8" s="36"/>
      <c r="H8" s="36"/>
      <c r="I8" s="36"/>
      <c r="J8" s="37"/>
    </row>
    <row r="9" spans="1:10" x14ac:dyDescent="0.25">
      <c r="A9" s="32"/>
      <c r="B9" s="33"/>
      <c r="C9" s="33"/>
      <c r="D9" s="34"/>
      <c r="E9" s="19"/>
      <c r="F9" s="35"/>
      <c r="G9" s="36"/>
      <c r="H9" s="36"/>
      <c r="I9" s="36"/>
      <c r="J9" s="37"/>
    </row>
    <row r="10" spans="1:10" ht="15.75" thickBot="1" x14ac:dyDescent="0.3">
      <c r="A10" s="39"/>
      <c r="B10" s="40"/>
      <c r="C10" s="40"/>
      <c r="D10" s="41"/>
      <c r="E10" s="42"/>
      <c r="F10" s="43"/>
      <c r="G10" s="44"/>
      <c r="H10" s="44"/>
      <c r="I10" s="44"/>
      <c r="J10" s="45"/>
    </row>
    <row r="11" spans="1:10" x14ac:dyDescent="0.25">
      <c r="A11" s="24" t="s">
        <v>118</v>
      </c>
      <c r="B11" s="46" t="s">
        <v>117</v>
      </c>
      <c r="C11" s="26"/>
      <c r="D11" s="27"/>
      <c r="E11" s="28"/>
      <c r="F11" s="29"/>
      <c r="G11" s="30"/>
      <c r="H11" s="30"/>
      <c r="I11" s="30"/>
      <c r="J11" s="31"/>
    </row>
    <row r="12" spans="1:10" x14ac:dyDescent="0.25">
      <c r="A12" s="32"/>
      <c r="B12" s="33"/>
      <c r="C12" s="33"/>
      <c r="D12" s="34"/>
      <c r="E12" s="19"/>
      <c r="F12" s="35"/>
      <c r="G12" s="36"/>
      <c r="H12" s="36"/>
      <c r="I12" s="36"/>
      <c r="J12" s="37"/>
    </row>
    <row r="13" spans="1:10" ht="15.75" thickBot="1" x14ac:dyDescent="0.3">
      <c r="A13" s="39"/>
      <c r="B13" s="40"/>
      <c r="C13" s="40"/>
      <c r="D13" s="41"/>
      <c r="E13" s="42"/>
      <c r="F13" s="43"/>
      <c r="G13" s="44"/>
      <c r="H13" s="44"/>
      <c r="I13" s="44"/>
      <c r="J13" s="45"/>
    </row>
    <row r="14" spans="1:10" x14ac:dyDescent="0.25">
      <c r="A14" s="32" t="s">
        <v>119</v>
      </c>
      <c r="B14" s="47" t="s">
        <v>120</v>
      </c>
      <c r="C14" s="48"/>
      <c r="D14" s="49"/>
      <c r="E14" s="50"/>
      <c r="F14" s="51"/>
      <c r="G14" s="52"/>
      <c r="H14" s="52"/>
      <c r="I14" s="52"/>
      <c r="J14" s="53"/>
    </row>
    <row r="15" spans="1:10" x14ac:dyDescent="0.25">
      <c r="A15" s="32"/>
      <c r="B15" s="38" t="s">
        <v>121</v>
      </c>
      <c r="C15" s="33"/>
      <c r="D15" s="34"/>
      <c r="E15" s="19"/>
      <c r="F15" s="35"/>
      <c r="G15" s="36"/>
      <c r="H15" s="36"/>
      <c r="I15" s="36"/>
      <c r="J15" s="37"/>
    </row>
    <row r="16" spans="1:10" x14ac:dyDescent="0.25">
      <c r="A16" s="32"/>
      <c r="B16" s="38" t="s">
        <v>122</v>
      </c>
      <c r="C16" s="33"/>
      <c r="D16" s="34"/>
      <c r="E16" s="19"/>
      <c r="F16" s="35"/>
      <c r="G16" s="36"/>
      <c r="H16" s="36"/>
      <c r="I16" s="36"/>
      <c r="J16" s="37"/>
    </row>
    <row r="17" spans="1:10" x14ac:dyDescent="0.25">
      <c r="A17" s="32"/>
      <c r="B17" s="38" t="s">
        <v>123</v>
      </c>
      <c r="C17" s="33"/>
      <c r="D17" s="34"/>
      <c r="E17" s="19"/>
      <c r="F17" s="35"/>
      <c r="G17" s="36"/>
      <c r="H17" s="36"/>
      <c r="I17" s="36"/>
      <c r="J17" s="37"/>
    </row>
    <row r="18" spans="1:10" x14ac:dyDescent="0.25">
      <c r="A18" s="32"/>
      <c r="B18" s="38" t="s">
        <v>124</v>
      </c>
      <c r="C18" s="33"/>
      <c r="D18" s="34"/>
      <c r="E18" s="19"/>
      <c r="F18" s="35"/>
      <c r="G18" s="36"/>
      <c r="H18" s="36"/>
      <c r="I18" s="36"/>
      <c r="J18" s="37"/>
    </row>
    <row r="19" spans="1:10" x14ac:dyDescent="0.25">
      <c r="A19" s="32"/>
      <c r="B19" s="38" t="s">
        <v>125</v>
      </c>
      <c r="C19" s="33"/>
      <c r="D19" s="34"/>
      <c r="E19" s="19"/>
      <c r="F19" s="35"/>
      <c r="G19" s="36"/>
      <c r="H19" s="36"/>
      <c r="I19" s="36"/>
      <c r="J19" s="37"/>
    </row>
    <row r="20" spans="1:10" x14ac:dyDescent="0.25">
      <c r="A20" s="32"/>
      <c r="B20" s="38" t="s">
        <v>126</v>
      </c>
      <c r="C20" s="33"/>
      <c r="D20" s="34"/>
      <c r="E20" s="19"/>
      <c r="F20" s="35"/>
      <c r="G20" s="36"/>
      <c r="H20" s="36"/>
      <c r="I20" s="36"/>
      <c r="J20" s="37"/>
    </row>
    <row r="21" spans="1:10" x14ac:dyDescent="0.25">
      <c r="A21" s="32"/>
      <c r="B21" s="54"/>
      <c r="C21" s="54"/>
      <c r="D21" s="55"/>
      <c r="E21" s="56"/>
      <c r="F21" s="57"/>
      <c r="G21" s="58"/>
      <c r="H21" s="58"/>
      <c r="I21" s="58"/>
      <c r="J21" s="59"/>
    </row>
    <row r="22" spans="1:10" ht="15.75" thickBot="1" x14ac:dyDescent="0.3">
      <c r="A22" s="39"/>
      <c r="B22" s="40"/>
      <c r="C22" s="40"/>
      <c r="D22" s="41"/>
      <c r="E22" s="42"/>
      <c r="F22" s="43"/>
      <c r="G22" s="44"/>
      <c r="H22" s="44"/>
      <c r="I22" s="44"/>
      <c r="J22" s="45"/>
    </row>
    <row r="23" spans="1:10" x14ac:dyDescent="0.25">
      <c r="A23" s="24" t="s">
        <v>127</v>
      </c>
      <c r="B23" s="46" t="s">
        <v>128</v>
      </c>
      <c r="C23" s="63" t="s">
        <v>100</v>
      </c>
      <c r="D23" s="27" t="s">
        <v>96</v>
      </c>
      <c r="E23" s="28">
        <v>60</v>
      </c>
      <c r="F23" s="29"/>
      <c r="G23" s="30">
        <v>206.45399999999998</v>
      </c>
      <c r="H23" s="30">
        <v>6.48</v>
      </c>
      <c r="I23" s="30">
        <v>0.78</v>
      </c>
      <c r="J23" s="31">
        <v>43.44</v>
      </c>
    </row>
    <row r="24" spans="1:10" x14ac:dyDescent="0.25">
      <c r="A24" s="32"/>
      <c r="B24" s="60" t="s">
        <v>124</v>
      </c>
      <c r="C24" s="64" t="s">
        <v>132</v>
      </c>
      <c r="D24" s="34" t="s">
        <v>97</v>
      </c>
      <c r="E24" s="19">
        <v>180</v>
      </c>
      <c r="F24" s="35"/>
      <c r="G24" s="36">
        <v>35.078904000000001</v>
      </c>
      <c r="H24" s="36">
        <v>0.26</v>
      </c>
      <c r="I24" s="36">
        <v>0.06</v>
      </c>
      <c r="J24" s="37">
        <v>8.8000000000000007</v>
      </c>
    </row>
    <row r="25" spans="1:10" x14ac:dyDescent="0.25">
      <c r="A25" s="32"/>
      <c r="B25" s="54"/>
      <c r="C25" s="54"/>
      <c r="D25" s="55"/>
      <c r="E25" s="56"/>
      <c r="F25" s="57"/>
      <c r="G25" s="58"/>
      <c r="H25" s="58"/>
      <c r="I25" s="58"/>
      <c r="J25" s="59"/>
    </row>
    <row r="26" spans="1:10" ht="15.75" thickBot="1" x14ac:dyDescent="0.3">
      <c r="A26" s="39"/>
      <c r="B26" s="40"/>
      <c r="C26" s="40"/>
      <c r="D26" s="41"/>
      <c r="E26" s="42"/>
      <c r="F26" s="43"/>
      <c r="G26" s="44"/>
      <c r="H26" s="44"/>
      <c r="I26" s="44"/>
      <c r="J26" s="45"/>
    </row>
    <row r="27" spans="1:10" x14ac:dyDescent="0.25">
      <c r="A27" s="32" t="s">
        <v>129</v>
      </c>
      <c r="B27" s="25" t="s">
        <v>114</v>
      </c>
      <c r="C27" s="48"/>
      <c r="D27" s="49"/>
      <c r="E27" s="50"/>
      <c r="F27" s="51"/>
      <c r="G27" s="52"/>
      <c r="H27" s="52"/>
      <c r="I27" s="52"/>
      <c r="J27" s="53"/>
    </row>
    <row r="28" spans="1:10" x14ac:dyDescent="0.25">
      <c r="A28" s="32"/>
      <c r="B28" s="38" t="s">
        <v>123</v>
      </c>
      <c r="C28" s="33"/>
      <c r="D28" s="34"/>
      <c r="E28" s="19"/>
      <c r="F28" s="35"/>
      <c r="G28" s="36"/>
      <c r="H28" s="36"/>
      <c r="I28" s="36"/>
      <c r="J28" s="37"/>
    </row>
    <row r="29" spans="1:10" x14ac:dyDescent="0.25">
      <c r="A29" s="32"/>
      <c r="B29" s="38" t="s">
        <v>124</v>
      </c>
      <c r="C29" s="33"/>
      <c r="D29" s="34"/>
      <c r="E29" s="19"/>
      <c r="F29" s="35"/>
      <c r="G29" s="36"/>
      <c r="H29" s="36"/>
      <c r="I29" s="36"/>
      <c r="J29" s="37"/>
    </row>
    <row r="30" spans="1:10" x14ac:dyDescent="0.25">
      <c r="A30" s="32"/>
      <c r="B30" s="38" t="s">
        <v>116</v>
      </c>
      <c r="C30" s="33"/>
      <c r="D30" s="34"/>
      <c r="E30" s="19"/>
      <c r="F30" s="35"/>
      <c r="G30" s="36"/>
      <c r="H30" s="36"/>
      <c r="I30" s="36"/>
      <c r="J30" s="37"/>
    </row>
    <row r="31" spans="1:10" x14ac:dyDescent="0.25">
      <c r="A31" s="32"/>
      <c r="B31" s="54"/>
      <c r="C31" s="54"/>
      <c r="D31" s="55"/>
      <c r="E31" s="56"/>
      <c r="F31" s="57"/>
      <c r="G31" s="58"/>
      <c r="H31" s="58"/>
      <c r="I31" s="58"/>
      <c r="J31" s="59"/>
    </row>
    <row r="32" spans="1:10" ht="15.75" thickBot="1" x14ac:dyDescent="0.3">
      <c r="A32" s="39"/>
      <c r="B32" s="40"/>
      <c r="C32" s="40"/>
      <c r="D32" s="41"/>
      <c r="E32" s="42"/>
      <c r="F32" s="43"/>
      <c r="G32" s="44"/>
      <c r="H32" s="44"/>
      <c r="I32" s="44"/>
      <c r="J32" s="45"/>
    </row>
    <row r="33" spans="1:10" x14ac:dyDescent="0.25">
      <c r="A33" s="24" t="s">
        <v>130</v>
      </c>
      <c r="B33" s="46" t="s">
        <v>131</v>
      </c>
      <c r="C33" s="26"/>
      <c r="D33" s="27"/>
      <c r="E33" s="28"/>
      <c r="F33" s="29"/>
      <c r="G33" s="30"/>
      <c r="H33" s="30"/>
      <c r="I33" s="30"/>
      <c r="J33" s="31"/>
    </row>
    <row r="34" spans="1:10" x14ac:dyDescent="0.25">
      <c r="A34" s="32"/>
      <c r="B34" s="60" t="s">
        <v>128</v>
      </c>
      <c r="C34" s="48"/>
      <c r="D34" s="49"/>
      <c r="E34" s="50"/>
      <c r="F34" s="51"/>
      <c r="G34" s="52"/>
      <c r="H34" s="52"/>
      <c r="I34" s="52"/>
      <c r="J34" s="53"/>
    </row>
    <row r="35" spans="1:10" x14ac:dyDescent="0.25">
      <c r="A35" s="32"/>
      <c r="B35" s="60" t="s">
        <v>124</v>
      </c>
      <c r="C35" s="33"/>
      <c r="D35" s="34"/>
      <c r="E35" s="19"/>
      <c r="F35" s="35"/>
      <c r="G35" s="36"/>
      <c r="H35" s="36"/>
      <c r="I35" s="36"/>
      <c r="J35" s="37"/>
    </row>
    <row r="36" spans="1:10" x14ac:dyDescent="0.25">
      <c r="A36" s="32"/>
      <c r="B36" s="61" t="s">
        <v>117</v>
      </c>
      <c r="C36" s="54"/>
      <c r="D36" s="55"/>
      <c r="E36" s="56"/>
      <c r="F36" s="57"/>
      <c r="G36" s="58"/>
      <c r="H36" s="58"/>
      <c r="I36" s="58"/>
      <c r="J36" s="59"/>
    </row>
    <row r="37" spans="1:10" x14ac:dyDescent="0.25">
      <c r="A37" s="32"/>
      <c r="B37" s="54"/>
      <c r="C37" s="54"/>
      <c r="D37" s="55"/>
      <c r="E37" s="56"/>
      <c r="F37" s="57"/>
      <c r="G37" s="58"/>
      <c r="H37" s="58"/>
      <c r="I37" s="58"/>
      <c r="J37" s="59"/>
    </row>
    <row r="38" spans="1:10" ht="15.75" thickBot="1" x14ac:dyDescent="0.3">
      <c r="A38" s="39"/>
      <c r="B38" s="40"/>
      <c r="C38" s="40"/>
      <c r="D38" s="41"/>
      <c r="E38" s="42"/>
      <c r="F38" s="43"/>
      <c r="G38" s="44"/>
      <c r="H38" s="44"/>
      <c r="I38" s="44"/>
      <c r="J38" s="4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9" sqref="B9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74</v>
      </c>
      <c r="B1" s="8">
        <v>46169.396493055552</v>
      </c>
    </row>
    <row r="2" spans="1:2" x14ac:dyDescent="0.2">
      <c r="A2" t="s">
        <v>75</v>
      </c>
      <c r="B2" s="8">
        <v>46168.477905092594</v>
      </c>
    </row>
    <row r="3" spans="1:2" x14ac:dyDescent="0.2">
      <c r="A3" t="s">
        <v>76</v>
      </c>
      <c r="B3" t="s">
        <v>80</v>
      </c>
    </row>
    <row r="4" spans="1:2" x14ac:dyDescent="0.2">
      <c r="A4" t="s">
        <v>77</v>
      </c>
      <c r="B4" t="s">
        <v>81</v>
      </c>
    </row>
    <row r="5" spans="1:2" x14ac:dyDescent="0.2">
      <c r="B5">
        <v>100</v>
      </c>
    </row>
    <row r="6" spans="1:2" x14ac:dyDescent="0.2">
      <c r="B6" s="17" t="s">
        <v>144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26</vt:i4>
      </vt:variant>
    </vt:vector>
  </HeadingPairs>
  <TitlesOfParts>
    <vt:vector size="31" baseType="lpstr">
      <vt:lpstr>16.10.2026</vt:lpstr>
      <vt:lpstr>Лист2</vt:lpstr>
      <vt:lpstr>Лист3</vt:lpstr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Работа</cp:lastModifiedBy>
  <cp:lastPrinted>2026-09-17T08:17:39Z</cp:lastPrinted>
  <dcterms:created xsi:type="dcterms:W3CDTF">2002-09-22T07:35:02Z</dcterms:created>
  <dcterms:modified xsi:type="dcterms:W3CDTF">2026-10-08T03:41:04Z</dcterms:modified>
</cp:coreProperties>
</file>